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psdm\Downloads\"/>
    </mc:Choice>
  </mc:AlternateContent>
  <bookViews>
    <workbookView xWindow="0" yWindow="0" windowWidth="28800" windowHeight="12315"/>
  </bookViews>
  <sheets>
    <sheet name="F2.IKDmaster_pejelasan" sheetId="1" r:id="rId1"/>
    <sheet name="F2.IKU_master_penjelasan" sheetId="2" r:id="rId2"/>
    <sheet name="Rekap_SKPA" sheetId="3" r:id="rId3"/>
  </sheets>
  <definedNames>
    <definedName name="_Fill" localSheetId="0">#REF!</definedName>
    <definedName name="_Fill" localSheetId="1">#REF!</definedName>
    <definedName name="_Fill">#REF!</definedName>
    <definedName name="_xlnm._FilterDatabase" localSheetId="0" hidden="1">'F2.IKDmaster_pejelasan'!$A$10:$AC$417</definedName>
    <definedName name="_xlnm._FilterDatabase" localSheetId="1" hidden="1">'F2.IKU_master_penjelasan'!$A$9:$BC$58</definedName>
    <definedName name="_xlnm._FilterDatabase" localSheetId="2" hidden="1">Rekap_SKPA!$C$4:$E$43</definedName>
    <definedName name="AA" localSheetId="0">#REF!</definedName>
    <definedName name="AA" localSheetId="1">#REF!</definedName>
    <definedName name="AA">#REF!</definedName>
    <definedName name="agustus" localSheetId="0">#REF!</definedName>
    <definedName name="agustus" localSheetId="1">#REF!</definedName>
    <definedName name="agustus">#REF!</definedName>
    <definedName name="Aspal" localSheetId="0">#REF!</definedName>
    <definedName name="Aspal" localSheetId="1">#REF!</definedName>
    <definedName name="Aspal">#REF!</definedName>
    <definedName name="ATB" localSheetId="0">#REF!</definedName>
    <definedName name="ATB" localSheetId="1">#REF!</definedName>
    <definedName name="ATB">#REF!</definedName>
    <definedName name="ATBL" localSheetId="0">#REF!</definedName>
    <definedName name="ATBL" localSheetId="1">#REF!</definedName>
    <definedName name="ATBL">#REF!</definedName>
    <definedName name="Baja.Tulangan" localSheetId="0">#REF!</definedName>
    <definedName name="Baja.Tulangan" localSheetId="1">#REF!</definedName>
    <definedName name="Baja.Tulangan">#REF!</definedName>
    <definedName name="belanj" localSheetId="0">#REF!</definedName>
    <definedName name="belanj" localSheetId="1">#REF!</definedName>
    <definedName name="belanj">#REF!</definedName>
    <definedName name="Bitumen.Residual.Utk.Pek.Minoor" localSheetId="0">#REF!</definedName>
    <definedName name="Bitumen.Residual.Utk.Pek.Minoor" localSheetId="1">#REF!</definedName>
    <definedName name="Bitumen.Residual.Utk.Pek.Minoor">#REF!</definedName>
    <definedName name="budi" localSheetId="0">#REF!</definedName>
    <definedName name="budi" localSheetId="1">#REF!</definedName>
    <definedName name="budi">#REF!</definedName>
    <definedName name="Camp.Aspal.Panas.Utk.Pek.Minor" localSheetId="0">#REF!</definedName>
    <definedName name="Camp.Aspal.Panas.Utk.Pek.Minor" localSheetId="1">#REF!</definedName>
    <definedName name="Camp.Aspal.Panas.Utk.Pek.Minor">#REF!</definedName>
    <definedName name="data" localSheetId="0">#REF!</definedName>
    <definedName name="data" localSheetId="1">#REF!</definedName>
    <definedName name="data">#REF!</definedName>
    <definedName name="Data_AwaL" localSheetId="0">#REF!</definedName>
    <definedName name="Data_AwaL" localSheetId="1">#REF!</definedName>
    <definedName name="Data_AwaL">#REF!</definedName>
    <definedName name="dc" localSheetId="0">#REF!</definedName>
    <definedName name="dc" localSheetId="1">#REF!</definedName>
    <definedName name="dc">#REF!</definedName>
    <definedName name="Excel_BuiltIn__FilterDatabase_3" localSheetId="0">#REF!</definedName>
    <definedName name="Excel_BuiltIn__FilterDatabase_3" localSheetId="1">#REF!</definedName>
    <definedName name="Excel_BuiltIn__FilterDatabase_3">#REF!</definedName>
    <definedName name="G.Batuan" localSheetId="0">#REF!</definedName>
    <definedName name="G.Batuan" localSheetId="1">#REF!</definedName>
    <definedName name="G.Batuan">#REF!</definedName>
    <definedName name="G.Biasa" localSheetId="0">#REF!</definedName>
    <definedName name="G.Biasa" localSheetId="1">#REF!</definedName>
    <definedName name="G.Biasa">#REF!</definedName>
    <definedName name="Galian.utk.drainase" localSheetId="0">#REF!</definedName>
    <definedName name="Galian.utk.drainase" localSheetId="1">#REF!</definedName>
    <definedName name="Galian.utk.drainase">#REF!</definedName>
    <definedName name="gg" localSheetId="0">#REF!</definedName>
    <definedName name="gg" localSheetId="1">#REF!</definedName>
    <definedName name="gg">#REF!</definedName>
    <definedName name="gggg" localSheetId="0">#REF!</definedName>
    <definedName name="gggg" localSheetId="1">#REF!</definedName>
    <definedName name="gggg">#REF!</definedName>
    <definedName name="hhh" localSheetId="0">#REF!</definedName>
    <definedName name="hhh" localSheetId="1">#REF!</definedName>
    <definedName name="hhh">#REF!</definedName>
    <definedName name="kasmawati" localSheetId="0">#REF!</definedName>
    <definedName name="kasmawati" localSheetId="1">#REF!</definedName>
    <definedName name="kasmawati">#REF!</definedName>
    <definedName name="Kategori" localSheetId="0">#REF!</definedName>
    <definedName name="Kategori" localSheetId="1">#REF!</definedName>
    <definedName name="Kategori">#REF!</definedName>
    <definedName name="l" localSheetId="0">#REF!</definedName>
    <definedName name="l" localSheetId="1">#REF!</definedName>
    <definedName name="l">#REF!</definedName>
    <definedName name="Lap.Perekat" localSheetId="0">#REF!</definedName>
    <definedName name="Lap.Perekat" localSheetId="1">#REF!</definedName>
    <definedName name="Lap.Perekat">#REF!</definedName>
    <definedName name="Lap.Resap.Pengikat" localSheetId="0">#REF!</definedName>
    <definedName name="Lap.Resap.Pengikat" localSheetId="1">#REF!</definedName>
    <definedName name="Lap.Resap.Pengikat">#REF!</definedName>
    <definedName name="Laston.AC" localSheetId="0">#REF!</definedName>
    <definedName name="Laston.AC" localSheetId="1">#REF!</definedName>
    <definedName name="Laston.AC">#REF!</definedName>
    <definedName name="Mekanisme" localSheetId="0">#REF!</definedName>
    <definedName name="Mekanisme" localSheetId="1">#REF!</definedName>
    <definedName name="Mekanisme">#REF!</definedName>
    <definedName name="mm" localSheetId="0">#REF!</definedName>
    <definedName name="mm" localSheetId="1">#REF!</definedName>
    <definedName name="mm">#REF!</definedName>
    <definedName name="mmmmm" localSheetId="0">#REF!</definedName>
    <definedName name="mmmmm" localSheetId="1">#REF!</definedName>
    <definedName name="mmmmm">#REF!</definedName>
    <definedName name="Mobilisasi" localSheetId="0">#REF!</definedName>
    <definedName name="Mobilisasi" localSheetId="1">#REF!</definedName>
    <definedName name="Mobilisasi">#REF!</definedName>
    <definedName name="n" localSheetId="0">#REF!</definedName>
    <definedName name="n" localSheetId="1">#REF!</definedName>
    <definedName name="n">#REF!</definedName>
    <definedName name="NAD_KL_KPI" localSheetId="0">#REF!</definedName>
    <definedName name="NAD_KL_KPI" localSheetId="1">#REF!</definedName>
    <definedName name="NAD_KL_KPI">#REF!</definedName>
    <definedName name="nn" localSheetId="0">#REF!</definedName>
    <definedName name="nn" localSheetId="1">#REF!</definedName>
    <definedName name="nn">#REF!</definedName>
    <definedName name="nnn" localSheetId="0">#REF!</definedName>
    <definedName name="nnn" localSheetId="1">#REF!</definedName>
    <definedName name="nnn">#REF!</definedName>
    <definedName name="oke" localSheetId="0">#REF!</definedName>
    <definedName name="oke" localSheetId="1">#REF!</definedName>
    <definedName name="oke">#REF!</definedName>
    <definedName name="on" localSheetId="0">#REF!</definedName>
    <definedName name="on" localSheetId="1">#REF!</definedName>
    <definedName name="on">#REF!</definedName>
    <definedName name="Pas.Batu.dgn.mortar" localSheetId="0">#REF!</definedName>
    <definedName name="Pas.Batu.dgn.mortar" localSheetId="1">#REF!</definedName>
    <definedName name="Pas.Batu.dgn.mortar">#REF!</definedName>
    <definedName name="Pas.Batu.Mekanik" localSheetId="0">#REF!</definedName>
    <definedName name="Pas.Batu.Mekanik" localSheetId="1">#REF!</definedName>
    <definedName name="Pas.Batu.Mekanik">#REF!</definedName>
    <definedName name="Pond.Klas.A" localSheetId="0">#REF!</definedName>
    <definedName name="Pond.Klas.A" localSheetId="1">#REF!</definedName>
    <definedName name="Pond.Klas.A">#REF!</definedName>
    <definedName name="Pond.Klas.B" localSheetId="0">#REF!</definedName>
    <definedName name="Pond.Klas.B" localSheetId="1">#REF!</definedName>
    <definedName name="Pond.Klas.B">#REF!</definedName>
    <definedName name="PPP" localSheetId="0">#REF!</definedName>
    <definedName name="PPP" localSheetId="1">#REF!</definedName>
    <definedName name="PPP">#REF!</definedName>
    <definedName name="_xlnm.Print_Area" localSheetId="0">'F2.IKDmaster_pejelasan'!$E$1:$X$435</definedName>
    <definedName name="_xlnm.Print_Area" localSheetId="1">'F2.IKU_master_penjelasan'!$E$1:$Y$52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'F2.IKDmaster_pejelasan'!$7:$10</definedName>
    <definedName name="_xlnm.Print_Titles" localSheetId="1">'F2.IKU_master_penjelasan'!$6:$9</definedName>
    <definedName name="pro" localSheetId="0">#REF!</definedName>
    <definedName name="pro" localSheetId="1">#REF!</definedName>
    <definedName name="pro">#REF!</definedName>
    <definedName name="Program" localSheetId="0">#REF!</definedName>
    <definedName name="Program" localSheetId="1">#REF!</definedName>
    <definedName name="Program">#REF!</definedName>
    <definedName name="Satker51" localSheetId="0">#REF!</definedName>
    <definedName name="Satker51" localSheetId="1">#REF!</definedName>
    <definedName name="Satker51">#REF!</definedName>
    <definedName name="Satker52" localSheetId="0">#REF!</definedName>
    <definedName name="Satker52" localSheetId="1">#REF!</definedName>
    <definedName name="Satker52">#REF!</definedName>
    <definedName name="Satker54" localSheetId="0">#REF!</definedName>
    <definedName name="Satker54" localSheetId="1">#REF!</definedName>
    <definedName name="Satker54">#REF!</definedName>
    <definedName name="Satker55" localSheetId="0">#REF!</definedName>
    <definedName name="Satker55" localSheetId="1">#REF!</definedName>
    <definedName name="Satker55">#REF!</definedName>
    <definedName name="Satker56" localSheetId="0">#REF!</definedName>
    <definedName name="Satker56" localSheetId="1">#REF!</definedName>
    <definedName name="Satker56">#REF!</definedName>
    <definedName name="Satker57" localSheetId="0">#REF!</definedName>
    <definedName name="Satker57" localSheetId="1">#REF!</definedName>
    <definedName name="Satker57">#REF!</definedName>
    <definedName name="Satker58" localSheetId="0">#REF!</definedName>
    <definedName name="Satker58" localSheetId="1">#REF!</definedName>
    <definedName name="Satker58">#REF!</definedName>
    <definedName name="Satker59" localSheetId="0">#REF!</definedName>
    <definedName name="Satker59" localSheetId="1">#REF!</definedName>
    <definedName name="Satker59">#REF!</definedName>
    <definedName name="Satker60" localSheetId="0">#REF!</definedName>
    <definedName name="Satker60" localSheetId="1">#REF!</definedName>
    <definedName name="Satker60">#REF!</definedName>
    <definedName name="Satker62" localSheetId="0">#REF!</definedName>
    <definedName name="Satker62" localSheetId="1">#REF!</definedName>
    <definedName name="Satker62">#REF!</definedName>
    <definedName name="Semen" localSheetId="0">#REF!</definedName>
    <definedName name="Semen" localSheetId="1">#REF!</definedName>
    <definedName name="Semen">#REF!</definedName>
    <definedName name="SSS" localSheetId="0">#REF!</definedName>
    <definedName name="SSS" localSheetId="1">#REF!</definedName>
    <definedName name="SSS">#REF!</definedName>
    <definedName name="Subkegiatan" localSheetId="0">#REF!</definedName>
    <definedName name="Subkegiatan" localSheetId="1">#REF!</definedName>
    <definedName name="Subkegiatan">#REF!</definedName>
    <definedName name="taufik" localSheetId="0">#REF!</definedName>
    <definedName name="taufik" localSheetId="1">#REF!</definedName>
    <definedName name="taufik">#REF!</definedName>
    <definedName name="Tender" localSheetId="0">#REF!</definedName>
    <definedName name="Tender" localSheetId="1">#REF!</definedName>
    <definedName name="Tender">#REF!</definedName>
    <definedName name="Timb.Biasa" localSheetId="0">#REF!</definedName>
    <definedName name="Timb.Biasa" localSheetId="1">#REF!</definedName>
    <definedName name="Timb.Biasa">#REF!</definedName>
    <definedName name="xx" localSheetId="0">#REF!</definedName>
    <definedName name="xx" localSheetId="1">#REF!</definedName>
    <definedName name="xx">#REF!</definedName>
    <definedName name="zemi" localSheetId="0">#REF!</definedName>
    <definedName name="zemi" localSheetId="1">#REF!</definedName>
    <definedName name="ze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3" l="1"/>
  <c r="D44" i="3"/>
  <c r="V65" i="2" l="1"/>
  <c r="R48" i="2"/>
  <c r="L48" i="2"/>
  <c r="N48" i="2" s="1"/>
  <c r="N17" i="2"/>
  <c r="L17" i="2"/>
  <c r="F448" i="1"/>
  <c r="Q412" i="1"/>
  <c r="O412" i="1"/>
  <c r="Q342" i="1"/>
  <c r="Q341" i="1"/>
  <c r="O302" i="1"/>
  <c r="O192" i="1"/>
  <c r="Q156" i="1"/>
  <c r="M156" i="1"/>
  <c r="K156" i="1"/>
  <c r="M102" i="1"/>
  <c r="Q100" i="1"/>
</calcChain>
</file>

<file path=xl/comments1.xml><?xml version="1.0" encoding="utf-8"?>
<comments xmlns="http://schemas.openxmlformats.org/spreadsheetml/2006/main">
  <authors>
    <author>Microsoft Office User</author>
    <author>lenovo</author>
    <author>programqu</author>
    <author>DISBUDPAR</author>
    <author>Hp</author>
  </authors>
  <commentList>
    <comment ref="Q13" authorId="0" shapeId="0">
      <text>
        <r>
          <rPr>
            <b/>
            <sz val="10"/>
            <color rgb="FF000000"/>
            <rFont val="Tahoma"/>
            <family val="2"/>
          </rPr>
          <t>tw 3 2021</t>
        </r>
      </text>
    </comment>
    <comment ref="M21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prov aceh dlm angka 2020 hal 102
</t>
        </r>
      </text>
    </comment>
    <comment ref="O29" authorId="0" shapeId="0">
      <text>
        <r>
          <rPr>
            <b/>
            <sz val="10"/>
            <color rgb="FF000000"/>
            <rFont val="Tahoma"/>
            <family val="2"/>
          </rPr>
          <t>A+ dan non type</t>
        </r>
      </text>
    </comment>
    <comment ref="M44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prov aceh dlm angka 2020 hal 101
</t>
        </r>
      </text>
    </comment>
    <comment ref="O44" authorId="0" shapeId="0">
      <text>
        <r>
          <rPr>
            <b/>
            <sz val="10"/>
            <color rgb="FF000000"/>
            <rFont val="Tahoma"/>
            <family val="2"/>
          </rPr>
          <t>LKPJ 2020 Disdik : 103,51</t>
        </r>
      </text>
    </comment>
    <comment ref="O45" authorId="0" shapeId="0">
      <text>
        <r>
          <rPr>
            <b/>
            <sz val="10"/>
            <color rgb="FF000000"/>
            <rFont val="Tahoma"/>
            <family val="2"/>
          </rPr>
          <t>LKPJ 2020 Disdik : 102,75</t>
        </r>
      </text>
    </comment>
    <comment ref="O46" authorId="0" shapeId="0">
      <text>
        <r>
          <rPr>
            <b/>
            <sz val="10"/>
            <color rgb="FF000000"/>
            <rFont val="Tahoma"/>
            <family val="2"/>
          </rPr>
          <t>LKPJ 2020 Disidik : 90,2</t>
        </r>
      </text>
    </comment>
    <comment ref="M55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prov aceh dlm angka 2020 hal 101</t>
        </r>
      </text>
    </comment>
    <comment ref="O55" authorId="0" shapeId="0">
      <text>
        <r>
          <rPr>
            <b/>
            <sz val="10"/>
            <color rgb="FF000000"/>
            <rFont val="Tahoma"/>
            <family val="2"/>
          </rPr>
          <t>LPKJ 2020 Disdik : 95,39</t>
        </r>
      </text>
    </comment>
    <comment ref="O56" authorId="0" shapeId="0">
      <text>
        <r>
          <rPr>
            <sz val="10"/>
            <color rgb="FF000000"/>
            <rFont val="Tahoma"/>
            <family val="2"/>
          </rPr>
          <t>LKPJ 2020 Disdik : 79,02</t>
        </r>
      </text>
    </comment>
    <comment ref="O57" authorId="0" shapeId="0">
      <text>
        <r>
          <rPr>
            <b/>
            <sz val="10"/>
            <color rgb="FF000000"/>
            <rFont val="Tahoma"/>
            <family val="2"/>
          </rPr>
          <t>LKPJ 2020 Disdik : 69,27</t>
        </r>
      </text>
    </comment>
    <comment ref="O59" authorId="0" shapeId="0">
      <text>
        <r>
          <rPr>
            <b/>
            <sz val="10"/>
            <color rgb="FF000000"/>
            <rFont val="Tahoma"/>
            <family val="2"/>
          </rPr>
          <t>LKPJ 2020 Disdik : 99,85</t>
        </r>
      </text>
    </comment>
    <comment ref="O60" authorId="0" shapeId="0">
      <text>
        <r>
          <rPr>
            <b/>
            <sz val="10"/>
            <color rgb="FF000000"/>
            <rFont val="Tahoma"/>
            <family val="2"/>
          </rPr>
          <t>LKPJ 2020 Disdik : 98,09</t>
        </r>
      </text>
    </comment>
    <comment ref="O61" authorId="0" shapeId="0">
      <text>
        <r>
          <rPr>
            <b/>
            <sz val="10"/>
            <color rgb="FF000000"/>
            <rFont val="Tahoma"/>
            <family val="2"/>
          </rPr>
          <t>LKPJ 2020 Disdik : 82,15</t>
        </r>
      </text>
    </comment>
    <comment ref="K94" authorId="0" shapeId="0">
      <text>
        <r>
          <rPr>
            <b/>
            <sz val="10"/>
            <color rgb="FF000000"/>
            <rFont val="Tahoma"/>
            <family val="2"/>
          </rPr>
          <t>Data dari Dinkes</t>
        </r>
      </text>
    </comment>
    <comment ref="M94" authorId="0" shapeId="0">
      <text>
        <r>
          <rPr>
            <b/>
            <sz val="10"/>
            <color rgb="FF000000"/>
            <rFont val="Tahoma"/>
            <family val="2"/>
          </rPr>
          <t>Data 2019 blm diserahkan</t>
        </r>
      </text>
    </comment>
    <comment ref="G101" authorId="1" shapeId="0">
      <text>
        <r>
          <rPr>
            <b/>
            <sz val="9"/>
            <color rgb="FF000000"/>
            <rFont val="Tahoma"/>
            <family val="2"/>
          </rPr>
          <t>lenovo:</t>
        </r>
        <r>
          <rPr>
            <sz val="9"/>
            <color rgb="FF000000"/>
            <rFont val="Tahoma"/>
            <family val="2"/>
          </rPr>
          <t xml:space="preserve">
/100.000 bukan /1000</t>
        </r>
      </text>
    </comment>
    <comment ref="O103" authorId="0" shapeId="0">
      <text>
        <r>
          <rPr>
            <b/>
            <sz val="10"/>
            <color rgb="FF000000"/>
            <rFont val="Tahoma"/>
            <family val="2"/>
          </rPr>
          <t>Dinkes : tenaga medis s.d 2020 = 3.183 orang</t>
        </r>
      </text>
    </comment>
    <comment ref="M120" authorId="0" shapeId="0">
      <text>
        <r>
          <rPr>
            <b/>
            <sz val="10"/>
            <color rgb="FF000000"/>
            <rFont val="Tahoma"/>
            <family val="2"/>
          </rPr>
          <t>Sumber  LKPJ 2019n hal 106</t>
        </r>
      </text>
    </comment>
    <comment ref="M130" authorId="0" shapeId="0">
      <text>
        <r>
          <rPr>
            <b/>
            <sz val="10"/>
            <color rgb="FF000000"/>
            <rFont val="Tahoma"/>
            <family val="2"/>
          </rPr>
          <t>LKPJ 2019 : 100%</t>
        </r>
      </text>
    </comment>
    <comment ref="M131" authorId="0" shapeId="0">
      <text>
        <r>
          <rPr>
            <b/>
            <sz val="10"/>
            <color rgb="FF000000"/>
            <rFont val="Tahoma"/>
            <family val="2"/>
          </rPr>
          <t>LKPJ 2019 : 100%</t>
        </r>
      </text>
    </comment>
    <comment ref="K148" authorId="0" shapeId="0">
      <text>
        <r>
          <rPr>
            <sz val="10"/>
            <color rgb="FF000000"/>
            <rFont val="Calibri"/>
            <family val="2"/>
            <scheme val="minor"/>
          </rPr>
          <t>67.09  BPS</t>
        </r>
      </text>
    </comment>
    <comment ref="M148" authorId="0" shapeId="0">
      <text>
        <r>
          <rPr>
            <b/>
            <sz val="10"/>
            <color rgb="FF000000"/>
            <rFont val="Tahoma"/>
            <family val="2"/>
          </rPr>
          <t>73,19 data BPS</t>
        </r>
      </text>
    </comment>
    <comment ref="Q148" authorId="2" shapeId="0">
      <text>
        <r>
          <rPr>
            <b/>
            <sz val="10"/>
            <color rgb="FF000000"/>
            <rFont val="Tahoma"/>
            <family val="2"/>
          </rPr>
          <t>data BPS</t>
        </r>
      </text>
    </comment>
    <comment ref="Q149" authorId="2" shapeId="0">
      <text>
        <r>
          <rPr>
            <b/>
            <sz val="9"/>
            <color rgb="FF000000"/>
            <rFont val="Tahoma"/>
            <family val="2"/>
          </rPr>
          <t>data bps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O168" authorId="1" shapeId="0">
      <text>
        <r>
          <rPr>
            <b/>
            <sz val="9"/>
            <color rgb="FF000000"/>
            <rFont val="Tahoma"/>
            <family val="2"/>
          </rPr>
          <t>lenovo:</t>
        </r>
        <r>
          <rPr>
            <sz val="9"/>
            <color rgb="FF000000"/>
            <rFont val="Tahoma"/>
            <family val="2"/>
          </rPr>
          <t xml:space="preserve">
blm ketemu dalam bentuk persen, ini dalam bentuk jumlah 
</t>
        </r>
      </text>
    </comment>
    <comment ref="O179" authorId="0" shapeId="0">
      <text>
        <r>
          <rPr>
            <sz val="10"/>
            <color rgb="FF000000"/>
            <rFont val="Tahoma"/>
            <family val="2"/>
          </rPr>
          <t>angka dari BPS di ranwal sblmnya : 2.527</t>
        </r>
      </text>
    </comment>
    <comment ref="F180" authorId="0" shapeId="0">
      <text>
        <r>
          <rPr>
            <b/>
            <sz val="10"/>
            <color rgb="FF000000"/>
            <rFont val="Tahoma"/>
            <family val="2"/>
          </rPr>
          <t>Angkatan kerja/usia populasi yang bekerja x 100%</t>
        </r>
      </text>
    </comment>
    <comment ref="F192" authorId="0" shapeId="0">
      <text>
        <r>
          <rPr>
            <b/>
            <sz val="10"/>
            <color rgb="FF000000"/>
            <rFont val="Tahoma"/>
            <family val="2"/>
          </rPr>
          <t>Rumus = penduduk yang bekerja / angkatan kerja x 100</t>
        </r>
      </text>
    </comment>
    <comment ref="F193" authorId="0" shapeId="0">
      <text>
        <r>
          <rPr>
            <b/>
            <sz val="10"/>
            <color rgb="FF000000"/>
            <rFont val="Tahoma"/>
            <family val="2"/>
          </rPr>
          <t xml:space="preserve">Rumus : 
</t>
        </r>
        <r>
          <rPr>
            <sz val="10"/>
            <color rgb="FF000000"/>
            <rFont val="Calibri"/>
            <family val="2"/>
            <scheme val="minor"/>
          </rPr>
          <t>Kesempatan kerja / Jumlah penduduk usia 15 tahun keatas x100%</t>
        </r>
      </text>
    </comment>
    <comment ref="O196" authorId="0" shapeId="0">
      <text>
        <r>
          <rPr>
            <b/>
            <sz val="10"/>
            <color rgb="FF000000"/>
            <rFont val="Tahoma"/>
            <family val="2"/>
          </rPr>
          <t>Tidak Ada kasus</t>
        </r>
      </text>
    </comment>
    <comment ref="H239" authorId="0" shapeId="0">
      <text>
        <r>
          <rPr>
            <b/>
            <sz val="10"/>
            <color rgb="FF000000"/>
            <rFont val="Tahoma"/>
            <family val="2"/>
          </rPr>
          <t>Angka Tabel
2017, 1:1343
2018, 1:1363
2019, 1:1360
2020, 1 : 1355
2021,,1:1346
2022, 1:1344</t>
        </r>
      </text>
    </comment>
    <comment ref="K251" authorId="0" shapeId="0">
      <text>
        <r>
          <rPr>
            <b/>
            <sz val="10"/>
            <color rgb="FF000000"/>
            <rFont val="Tahoma"/>
            <family val="2"/>
          </rPr>
          <t>Data dari LKPJ 2019</t>
        </r>
      </text>
    </comment>
    <comment ref="M251" authorId="0" shapeId="0">
      <text>
        <r>
          <rPr>
            <b/>
            <sz val="10"/>
            <color rgb="FF000000"/>
            <rFont val="Tahoma"/>
            <family val="2"/>
          </rPr>
          <t>Data dari LKPJ 2019</t>
        </r>
      </text>
    </comment>
    <comment ref="F262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tidak ada datanya.. sudah direkom utk revisi di rpjma</t>
        </r>
      </text>
    </comment>
    <comment ref="M288" authorId="3" shapeId="0">
      <text>
        <r>
          <rPr>
            <b/>
            <sz val="9"/>
            <color rgb="FF000000"/>
            <rFont val="Tahoma"/>
            <family val="2"/>
          </rPr>
          <t>DISBUDPAR:</t>
        </r>
        <r>
          <rPr>
            <sz val="9"/>
            <color rgb="FF000000"/>
            <rFont val="Tahoma"/>
            <family val="2"/>
          </rPr>
          <t xml:space="preserve">
lkpj 2019 hal 23</t>
        </r>
      </text>
    </comment>
    <comment ref="M289" authorId="3" shapeId="0">
      <text>
        <r>
          <rPr>
            <b/>
            <sz val="9"/>
            <color rgb="FF000000"/>
            <rFont val="Tahoma"/>
            <family val="2"/>
          </rPr>
          <t>DISBUDPAR:</t>
        </r>
        <r>
          <rPr>
            <sz val="9"/>
            <color rgb="FF000000"/>
            <rFont val="Tahoma"/>
            <family val="2"/>
          </rPr>
          <t xml:space="preserve">
lkpj 2019 hal 23</t>
        </r>
      </text>
    </comment>
    <comment ref="M290" authorId="3" shapeId="0">
      <text>
        <r>
          <rPr>
            <b/>
            <sz val="9"/>
            <color rgb="FF000000"/>
            <rFont val="Tahoma"/>
            <family val="2"/>
          </rPr>
          <t>DISBUDPAR:</t>
        </r>
        <r>
          <rPr>
            <sz val="9"/>
            <color rgb="FF000000"/>
            <rFont val="Tahoma"/>
            <family val="2"/>
          </rPr>
          <t xml:space="preserve">
lkpj 2019 hal 23</t>
        </r>
      </text>
    </comment>
    <comment ref="M291" authorId="3" shapeId="0">
      <text>
        <r>
          <rPr>
            <b/>
            <sz val="9"/>
            <color rgb="FF000000"/>
            <rFont val="Tahoma"/>
            <family val="2"/>
          </rPr>
          <t>DISBUDPAR:</t>
        </r>
        <r>
          <rPr>
            <sz val="9"/>
            <color rgb="FF000000"/>
            <rFont val="Tahoma"/>
            <family val="2"/>
          </rPr>
          <t xml:space="preserve">
lkpj 2019 hal 23</t>
        </r>
      </text>
    </comment>
    <comment ref="M302" authorId="3" shapeId="0">
      <text>
        <r>
          <rPr>
            <b/>
            <sz val="9"/>
            <color rgb="FF000000"/>
            <rFont val="Tahoma"/>
            <family val="2"/>
          </rPr>
          <t>DISBUDPAR:</t>
        </r>
        <r>
          <rPr>
            <sz val="9"/>
            <color rgb="FF000000"/>
            <rFont val="Tahoma"/>
            <family val="2"/>
          </rPr>
          <t xml:space="preserve">
lkpj 2019 hal 23</t>
        </r>
      </text>
    </comment>
    <comment ref="M303" authorId="3" shapeId="0">
      <text>
        <r>
          <rPr>
            <b/>
            <sz val="9"/>
            <color rgb="FF000000"/>
            <rFont val="Tahoma"/>
            <family val="2"/>
          </rPr>
          <t>DISBUDPAR:</t>
        </r>
        <r>
          <rPr>
            <sz val="9"/>
            <color rgb="FF000000"/>
            <rFont val="Tahoma"/>
            <family val="2"/>
          </rPr>
          <t xml:space="preserve">
lkpj 2019</t>
        </r>
      </text>
    </comment>
    <comment ref="K310" authorId="0" shapeId="0">
      <text>
        <r>
          <rPr>
            <sz val="10"/>
            <color rgb="FF000000"/>
            <rFont val="Tahoma"/>
            <family val="2"/>
          </rPr>
          <t>hal 188 ADA 2020 = 56,18</t>
        </r>
      </text>
    </comment>
    <comment ref="M322" authorId="0" shapeId="0">
      <text>
        <r>
          <rPr>
            <b/>
            <sz val="10"/>
            <color rgb="FF000000"/>
            <rFont val="ArialMT"/>
            <charset val="134"/>
          </rPr>
          <t>Microsoft Office User:</t>
        </r>
        <r>
          <rPr>
            <sz val="10"/>
            <color rgb="FF000000"/>
            <rFont val="ArialMT"/>
            <charset val="134"/>
          </rPr>
          <t xml:space="preserve">
hal 326</t>
        </r>
      </text>
    </comment>
    <comment ref="Q322" authorId="4" shapeId="0">
      <text>
        <r>
          <rPr>
            <b/>
            <sz val="9"/>
            <rFont val="Tahoma"/>
            <family val="2"/>
          </rPr>
          <t>Hp:</t>
        </r>
        <r>
          <rPr>
            <sz val="9"/>
            <rFont val="Tahoma"/>
            <family val="2"/>
          </rPr>
          <t xml:space="preserve">
Data dari BPS baru sampai TW III thn 2021</t>
        </r>
      </text>
    </comment>
    <comment ref="M323" authorId="0" shapeId="0">
      <text>
        <r>
          <rPr>
            <b/>
            <sz val="10"/>
            <color rgb="FF000000"/>
            <rFont val="ArialMT"/>
            <charset val="134"/>
          </rPr>
          <t>Microsoft Office User:</t>
        </r>
        <r>
          <rPr>
            <sz val="10"/>
            <color rgb="FF000000"/>
            <rFont val="ArialMT"/>
            <charset val="134"/>
          </rPr>
          <t xml:space="preserve">
hal 327</t>
        </r>
      </text>
    </comment>
    <comment ref="Q323" authorId="4" shapeId="0">
      <text>
        <r>
          <rPr>
            <b/>
            <sz val="9"/>
            <rFont val="Tahoma"/>
            <family val="2"/>
          </rPr>
          <t>Hp:</t>
        </r>
        <r>
          <rPr>
            <sz val="9"/>
            <rFont val="Tahoma"/>
            <family val="2"/>
          </rPr>
          <t xml:space="preserve">
Data dari BPS baru sampai TW III thn 2021</t>
        </r>
      </text>
    </comment>
    <comment ref="H324" authorId="0" shapeId="0">
      <text>
        <r>
          <rPr>
            <b/>
            <sz val="10"/>
            <color rgb="FF000000"/>
            <rFont val="Tahoma"/>
            <family val="2"/>
          </rPr>
          <t>BPS : 4,64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Q324" authorId="4" shapeId="0">
      <text>
        <r>
          <rPr>
            <b/>
            <sz val="9"/>
            <color rgb="FF000000"/>
            <rFont val="Tahoma"/>
            <family val="2"/>
          </rPr>
          <t>Hp:</t>
        </r>
        <r>
          <rPr>
            <sz val="9"/>
            <color rgb="FF000000"/>
            <rFont val="Tahoma"/>
            <family val="2"/>
          </rPr>
          <t xml:space="preserve">
Data dari BPS baru sampai TW III thn 2021</t>
        </r>
      </text>
    </comment>
    <comment ref="O326" authorId="0" shapeId="0">
      <text>
        <r>
          <rPr>
            <b/>
            <sz val="10"/>
            <color rgb="FF000000"/>
            <rFont val="Tahoma"/>
            <family val="2"/>
          </rPr>
          <t xml:space="preserve">LKPJ 2020 Indag : </t>
        </r>
        <r>
          <rPr>
            <sz val="10"/>
            <color rgb="FF000000"/>
            <rFont val="Calibri"/>
            <family val="2"/>
          </rPr>
          <t xml:space="preserve">144.566.340
</t>
        </r>
      </text>
    </comment>
    <comment ref="O327" authorId="0" shapeId="0">
      <text>
        <r>
          <rPr>
            <b/>
            <sz val="10"/>
            <color rgb="FF000000"/>
            <rFont val="Tahoma"/>
            <family val="2"/>
          </rPr>
          <t>BPS.. -12,72
angka awal dr indag 44.503.395,26</t>
        </r>
      </text>
    </comment>
    <comment ref="O328" authorId="0" shapeId="0">
      <text>
        <r>
          <rPr>
            <b/>
            <sz val="10"/>
            <color rgb="FF000000"/>
            <rFont val="Tahoma"/>
            <family val="2"/>
          </rPr>
          <t>LKPJ 2020 Indag : 14,37</t>
        </r>
      </text>
    </comment>
    <comment ref="M331" authorId="0" shapeId="0">
      <text>
        <r>
          <rPr>
            <b/>
            <sz val="10"/>
            <color rgb="FF000000"/>
            <rFont val="ArialMT"/>
            <charset val="134"/>
          </rPr>
          <t>Microsoft Office User:</t>
        </r>
        <r>
          <rPr>
            <sz val="10"/>
            <color rgb="FF000000"/>
            <rFont val="ArialMT"/>
            <charset val="134"/>
          </rPr>
          <t xml:space="preserve">
hal 326</t>
        </r>
      </text>
    </comment>
    <comment ref="O401" authorId="1" shapeId="0">
      <text>
        <r>
          <rPr>
            <b/>
            <sz val="9"/>
            <color rgb="FF000000"/>
            <rFont val="Tahoma"/>
            <family val="2"/>
          </rPr>
          <t>lenovo:</t>
        </r>
        <r>
          <rPr>
            <sz val="9"/>
            <color rgb="FF000000"/>
            <rFont val="Tahoma"/>
            <family val="2"/>
          </rPr>
          <t xml:space="preserve">
dalam %</t>
        </r>
      </text>
    </comment>
    <comment ref="O411" authorId="0" shapeId="0">
      <text>
        <r>
          <rPr>
            <b/>
            <sz val="10"/>
            <color rgb="FF000000"/>
            <rFont val="Tahoma"/>
            <family val="2"/>
          </rPr>
          <t>new angka</t>
        </r>
      </text>
    </comment>
    <comment ref="M414" authorId="0" shapeId="0">
      <text>
        <r>
          <rPr>
            <b/>
            <sz val="10"/>
            <color rgb="FF000000"/>
            <rFont val="Tahoma"/>
            <family val="2"/>
          </rPr>
          <t>data seblumnya 105,5 %</t>
        </r>
      </text>
    </comment>
    <comment ref="O414" authorId="0" shapeId="0">
      <text>
        <r>
          <rPr>
            <b/>
            <sz val="10"/>
            <color rgb="FF000000"/>
            <rFont val="Tahoma"/>
            <family val="2"/>
          </rPr>
          <t>data dari Biro Eko= 82,24%</t>
        </r>
      </text>
    </comment>
    <comment ref="F416" authorId="0" shapeId="0">
      <text>
        <r>
          <rPr>
            <b/>
            <sz val="10"/>
            <color rgb="FF000000"/>
            <rFont val="Tahoma"/>
            <family val="2"/>
          </rPr>
          <t>Jumlah penduduk yang produktif dibagi Jumlah penduduk keseluruhannya x 100%</t>
        </r>
      </text>
    </comment>
    <comment ref="O416" authorId="0" shapeId="0">
      <text>
        <r>
          <rPr>
            <b/>
            <sz val="10"/>
            <color rgb="FF000000"/>
            <rFont val="Tahoma"/>
            <family val="2"/>
          </rPr>
          <t>Sumber RKPA 2021</t>
        </r>
      </text>
    </comment>
    <comment ref="Q416" authorId="0" shapeId="0">
      <text>
        <r>
          <rPr>
            <b/>
            <sz val="10"/>
            <color rgb="FF000000"/>
            <rFont val="Tahoma"/>
            <family val="2"/>
          </rPr>
          <t>Sumber RKPA 2021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  <author>lenovo</author>
  </authors>
  <commentList>
    <comment ref="N11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63,78</t>
        </r>
      </text>
    </comment>
    <comment ref="P11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63,78</t>
        </r>
      </text>
    </comment>
    <comment ref="K15" authorId="0" shapeId="0">
      <text>
        <r>
          <rPr>
            <b/>
            <sz val="10"/>
            <color rgb="FF000000"/>
            <rFont val="Tahoma"/>
            <family val="2"/>
          </rPr>
          <t>Target di Tabel IKU = 100</t>
        </r>
      </text>
    </comment>
    <comment ref="M15" authorId="0" shapeId="0">
      <text>
        <r>
          <rPr>
            <sz val="10"/>
            <color rgb="FF000000"/>
            <rFont val="Tahoma"/>
            <family val="2"/>
          </rPr>
          <t xml:space="preserve">Tabel di IKU 100 </t>
        </r>
      </text>
    </comment>
    <comment ref="G20" authorId="0" shapeId="0">
      <text>
        <r>
          <rPr>
            <b/>
            <sz val="10"/>
            <color rgb="FF000000"/>
            <rFont val="Tahoma"/>
            <family val="2"/>
          </rPr>
          <t>Pilih yg IKD</t>
        </r>
      </text>
    </comment>
    <comment ref="P28" authorId="1" shapeId="0">
      <text>
        <r>
          <rPr>
            <b/>
            <sz val="9"/>
            <color rgb="FF000000"/>
            <rFont val="Tahoma"/>
            <family val="2"/>
          </rPr>
          <t>lenovo:</t>
        </r>
        <r>
          <rPr>
            <sz val="9"/>
            <color rgb="FF000000"/>
            <rFont val="Tahoma"/>
            <family val="2"/>
          </rPr>
          <t xml:space="preserve">
PDRB Tanpa Migas tahun 2020 sumber aceh dalam angka hal 668
</t>
        </r>
      </text>
    </comment>
    <comment ref="N32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prov aceh dlm angka 2020 hal 101</t>
        </r>
      </text>
    </comment>
    <comment ref="P32" authorId="0" shapeId="0">
      <text>
        <r>
          <rPr>
            <b/>
            <sz val="10"/>
            <color rgb="FF000000"/>
            <rFont val="Tahoma"/>
            <family val="2"/>
          </rPr>
          <t>LPKJ 2020 Disdik : 95,39</t>
        </r>
      </text>
    </comment>
    <comment ref="R32" authorId="0" shapeId="0">
      <text>
        <r>
          <rPr>
            <b/>
            <sz val="10"/>
            <color rgb="FF000000"/>
            <rFont val="Tahoma"/>
            <family val="2"/>
          </rPr>
          <t>LPKJ 2020 Disdik : 95,39</t>
        </r>
      </text>
    </comment>
    <comment ref="P33" authorId="0" shapeId="0">
      <text>
        <r>
          <rPr>
            <sz val="10"/>
            <color rgb="FF000000"/>
            <rFont val="Tahoma"/>
            <family val="2"/>
          </rPr>
          <t>LKPJ 2020 Disdik : 79,02</t>
        </r>
      </text>
    </comment>
    <comment ref="R33" authorId="0" shapeId="0">
      <text>
        <r>
          <rPr>
            <sz val="10"/>
            <color rgb="FF000000"/>
            <rFont val="Tahoma"/>
            <family val="2"/>
          </rPr>
          <t>LKPJ 2020 Disdik : 79,02</t>
        </r>
      </text>
    </comment>
    <comment ref="P34" authorId="0" shapeId="0">
      <text>
        <r>
          <rPr>
            <b/>
            <sz val="10"/>
            <color rgb="FF000000"/>
            <rFont val="Tahoma"/>
            <family val="2"/>
          </rPr>
          <t>LKPJ 2020 Disdik : 69,27</t>
        </r>
      </text>
    </comment>
    <comment ref="N35" authorId="0" shapeId="0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prov aceh dlm angka 2020 hal 102
</t>
        </r>
      </text>
    </comment>
    <comment ref="P35" authorId="0" shapeId="0">
      <text>
        <r>
          <rPr>
            <b/>
            <sz val="10"/>
            <color rgb="FF000000"/>
            <rFont val="Tahoma"/>
            <family val="2"/>
          </rPr>
          <t>LKPJ 2020 Disdik : 99%</t>
        </r>
      </text>
    </comment>
    <comment ref="P36" authorId="0" shapeId="0">
      <text>
        <r>
          <rPr>
            <b/>
            <sz val="10"/>
            <color rgb="FF000000"/>
            <rFont val="Tahoma"/>
            <family val="2"/>
          </rPr>
          <t>Angaka BPS 9,33</t>
        </r>
      </text>
    </comment>
  </commentList>
</comments>
</file>

<file path=xl/sharedStrings.xml><?xml version="1.0" encoding="utf-8"?>
<sst xmlns="http://schemas.openxmlformats.org/spreadsheetml/2006/main" count="4347" uniqueCount="1141">
  <si>
    <t>CAPAIAN INDIKATOR KINERJA DAERAH (IKD)</t>
  </si>
  <si>
    <t>RPJM ACEH 2017-2022</t>
  </si>
  <si>
    <t>IKU/IKD</t>
  </si>
  <si>
    <t>URUSAN</t>
  </si>
  <si>
    <t>BIDANG</t>
  </si>
  <si>
    <t xml:space="preserve">NO </t>
  </si>
  <si>
    <t>INDIKATOR</t>
  </si>
  <si>
    <t>SATUAN</t>
  </si>
  <si>
    <t xml:space="preserve">KINERJA AWAL PERIODE RPJMA </t>
  </si>
  <si>
    <t xml:space="preserve">CAPAIAN NASIONAL </t>
  </si>
  <si>
    <t>TARGET  &amp; REALISASI INDIKATOR</t>
  </si>
  <si>
    <t>TARGET KINERJA AKHIR PERIODE RPJMA (2022)</t>
  </si>
  <si>
    <t xml:space="preserve">CAPAIAN PEMERINTAH ACEH TERHADAP TARGET 2021
</t>
  </si>
  <si>
    <t xml:space="preserve"> CAPAIAN TERHADAP TARGET AKHIR RPJMA 2022</t>
  </si>
  <si>
    <t>SKPA</t>
  </si>
  <si>
    <t xml:space="preserve">TARGET  </t>
  </si>
  <si>
    <t>REALISASI</t>
  </si>
  <si>
    <t xml:space="preserve">ASPEK KESEJAHTERAAN MASYARAKAT </t>
  </si>
  <si>
    <t xml:space="preserve">Keterangan Status Capaian Kinerja </t>
  </si>
  <si>
    <t>Kesejahteraan Dan Pemerataan Ekonomi</t>
  </si>
  <si>
    <t>CAPAIAN PEMERINTAH ACEH di tahun 2021</t>
  </si>
  <si>
    <t>IKD</t>
  </si>
  <si>
    <t xml:space="preserve">Aspek Kesejahteraan Masyarakat </t>
  </si>
  <si>
    <t>1.</t>
  </si>
  <si>
    <t>Pertumbuhan PDRB (%)</t>
  </si>
  <si>
    <t>%</t>
  </si>
  <si>
    <t>-2,07</t>
  </si>
  <si>
    <t>-0,37</t>
  </si>
  <si>
    <t>5,75</t>
  </si>
  <si>
    <t>M</t>
  </si>
  <si>
    <t>BAPPEDA/BPS</t>
  </si>
  <si>
    <t>EVALUASI CAPAIAN TERHADAP TARGET AKHIR RPJMA 2022</t>
  </si>
  <si>
    <t>2.</t>
  </si>
  <si>
    <t>Laju inflasi</t>
  </si>
  <si>
    <t>3.</t>
  </si>
  <si>
    <t>PDRB per kapita ADHB (Juta)</t>
  </si>
  <si>
    <t>Rp Juta</t>
  </si>
  <si>
    <t>32,94</t>
  </si>
  <si>
    <t>34,28</t>
  </si>
  <si>
    <t>H</t>
  </si>
  <si>
    <t>B</t>
  </si>
  <si>
    <t>MELAMPUI</t>
  </si>
  <si>
    <t>4.</t>
  </si>
  <si>
    <t>Indeks Gini</t>
  </si>
  <si>
    <t>SESUAI / SUDAH TERCAPAI</t>
  </si>
  <si>
    <t>Indeks ketimpangan Williamson (Indeks Ketimpangan Regional)</t>
  </si>
  <si>
    <t>Index</t>
  </si>
  <si>
    <t>BELUM TERCAPAI</t>
  </si>
  <si>
    <t>Kemiskinan / Persentase penduduk diatas garis kemiskinan</t>
  </si>
  <si>
    <t>12,43</t>
  </si>
  <si>
    <t>11,43</t>
  </si>
  <si>
    <t>X</t>
  </si>
  <si>
    <t>TIDAK DAPAT DIUKUR/ BELUM PUBLISH</t>
  </si>
  <si>
    <t>Kesejahteraan Sosial</t>
  </si>
  <si>
    <t>Indeks Pembangunan Manusia (IPM)</t>
  </si>
  <si>
    <t>72,48</t>
  </si>
  <si>
    <t>73,00</t>
  </si>
  <si>
    <t>Angka Melek Huruf (AMH)</t>
  </si>
  <si>
    <t>99,30</t>
  </si>
  <si>
    <t>99,50</t>
  </si>
  <si>
    <t>DISDIK/BPS</t>
  </si>
  <si>
    <t>Angka Rata-rata lama sekolah (RLS)</t>
  </si>
  <si>
    <t>Tahun</t>
  </si>
  <si>
    <t>DISDIK</t>
  </si>
  <si>
    <t>Angka Usia Harapan Hidup (UHH)</t>
  </si>
  <si>
    <t>70,2</t>
  </si>
  <si>
    <t>70,50</t>
  </si>
  <si>
    <t>DINKES</t>
  </si>
  <si>
    <t>ASPEK PELAYANAN UMUM</t>
  </si>
  <si>
    <t>Keistimewaan Dan Kekhususan Aceh</t>
  </si>
  <si>
    <t>Aspek Pelayanan Umum</t>
  </si>
  <si>
    <t>Hafiz Alqur’an</t>
  </si>
  <si>
    <t>Orang</t>
  </si>
  <si>
    <t>DSI</t>
  </si>
  <si>
    <t>Indeks Melek Alqur’an</t>
  </si>
  <si>
    <t>Dayah Dengan Program Tahfiz Alqur’an</t>
  </si>
  <si>
    <t>-</t>
  </si>
  <si>
    <t>2,96</t>
  </si>
  <si>
    <t>3,10</t>
  </si>
  <si>
    <t>DAYAH</t>
  </si>
  <si>
    <t>Dayah yang berstandarisasi</t>
  </si>
  <si>
    <t>Dayah</t>
  </si>
  <si>
    <t>5.</t>
  </si>
  <si>
    <t>Pemahaman terhadap Sejarah, Seni, Adat, Istiadat Aceh yang Bernilai Luhur</t>
  </si>
  <si>
    <t>wilayah</t>
  </si>
  <si>
    <t>4 wilayah</t>
  </si>
  <si>
    <t>*)</t>
  </si>
  <si>
    <t>MAA</t>
  </si>
  <si>
    <t>Kesatuan dan Perdamaian</t>
  </si>
  <si>
    <t>1.1.</t>
  </si>
  <si>
    <t>Jumlah Pemberdayaan Ekonomi Korban Konflik</t>
  </si>
  <si>
    <t>BRA</t>
  </si>
  <si>
    <t>1.2.</t>
  </si>
  <si>
    <t xml:space="preserve">Jumlah Rehabilitasi dan Perlindungan Sosial Korban Konflik </t>
  </si>
  <si>
    <t>1.3.</t>
  </si>
  <si>
    <t xml:space="preserve">Jumlah Anak Korban Konflik Yang Mendapat Perhatian Pemerintah </t>
  </si>
  <si>
    <t>1.4.</t>
  </si>
  <si>
    <t>Jumlah Lembaga Penanganan Korban Konflik</t>
  </si>
  <si>
    <t>Unit</t>
  </si>
  <si>
    <t>Tahun 2018-2019 Tidak ada dilakukan oleh BRA</t>
  </si>
  <si>
    <t>Kesatuan Bangsa dan Politik</t>
  </si>
  <si>
    <t>2.1.</t>
  </si>
  <si>
    <t>Pembinaan LSM, Ormas dan OKP</t>
  </si>
  <si>
    <t>Kegiatan</t>
  </si>
  <si>
    <t>KESBANG</t>
  </si>
  <si>
    <t>2.3.</t>
  </si>
  <si>
    <t>Jumlah LSM</t>
  </si>
  <si>
    <t>LSM</t>
  </si>
  <si>
    <t>3.2.</t>
  </si>
  <si>
    <t>Pembinaan politik daerah</t>
  </si>
  <si>
    <t xml:space="preserve">PELAYANAN URUSAN WAJIB </t>
  </si>
  <si>
    <t>Wajib Pelayanan Dasar</t>
  </si>
  <si>
    <t>Pendidikan</t>
  </si>
  <si>
    <t>Pelayanan Urusan Wajib (Wajib Pelayanan Dasar)</t>
  </si>
  <si>
    <t>Angka partisipasi kasar</t>
  </si>
  <si>
    <t>1.1.1.</t>
  </si>
  <si>
    <t>APK SD/MI/Paket A</t>
  </si>
  <si>
    <t>101,00</t>
  </si>
  <si>
    <t>100,00</t>
  </si>
  <si>
    <t>data BPS</t>
  </si>
  <si>
    <t>1.1.2.</t>
  </si>
  <si>
    <t>APK SMP/MTs/Paket B</t>
  </si>
  <si>
    <t>1.1.3.</t>
  </si>
  <si>
    <t>APK SMA/SMK/MA</t>
  </si>
  <si>
    <t>Angka pendidikan yang ditamatkan</t>
  </si>
  <si>
    <t>1.2.1.</t>
  </si>
  <si>
    <t>Tamat SD Sederajat</t>
  </si>
  <si>
    <t>35,00</t>
  </si>
  <si>
    <t>35,50</t>
  </si>
  <si>
    <t>data LKPJ</t>
  </si>
  <si>
    <t>1.2.2.</t>
  </si>
  <si>
    <t>Tamat SLTP sederajat</t>
  </si>
  <si>
    <t>19,30</t>
  </si>
  <si>
    <t>20,30</t>
  </si>
  <si>
    <t>1.2.3.</t>
  </si>
  <si>
    <t>Tamat SLTA sederajat</t>
  </si>
  <si>
    <t>33,20</t>
  </si>
  <si>
    <t>34,00</t>
  </si>
  <si>
    <t>1.2.4.</t>
  </si>
  <si>
    <t>Diploma I/II/III</t>
  </si>
  <si>
    <t>6,2*</t>
  </si>
  <si>
    <t>7,98</t>
  </si>
  <si>
    <t>8,50</t>
  </si>
  <si>
    <t>1.2.5.</t>
  </si>
  <si>
    <t>Diploma IV/S1</t>
  </si>
  <si>
    <t>10,25</t>
  </si>
  <si>
    <t>11,15</t>
  </si>
  <si>
    <t>1.2.6.</t>
  </si>
  <si>
    <t>S2/S3</t>
  </si>
  <si>
    <t>n/a</t>
  </si>
  <si>
    <t>0,55</t>
  </si>
  <si>
    <t>0,60</t>
  </si>
  <si>
    <t>Angka Partisipasi Murni (APM)</t>
  </si>
  <si>
    <t>1.3.1.</t>
  </si>
  <si>
    <t>APM SD/MI/Paket A</t>
  </si>
  <si>
    <t>99,07</t>
  </si>
  <si>
    <t>99,16</t>
  </si>
  <si>
    <t>1.3.2.</t>
  </si>
  <si>
    <t>APM SMP/MTs/Paket B</t>
  </si>
  <si>
    <t>87,09</t>
  </si>
  <si>
    <t>87,23</t>
  </si>
  <si>
    <t>1.3.3.</t>
  </si>
  <si>
    <t>APM SMA/SMK/MA/Paket C</t>
  </si>
  <si>
    <t>70,70</t>
  </si>
  <si>
    <t>75,00</t>
  </si>
  <si>
    <t>77,00</t>
  </si>
  <si>
    <t>Angka partisipasi sekolah (APS)</t>
  </si>
  <si>
    <t>1.4.1.</t>
  </si>
  <si>
    <t>APS SD/MI/Paket A</t>
  </si>
  <si>
    <t>1.4.2.</t>
  </si>
  <si>
    <t>APS SMP/MTs/PaketB</t>
  </si>
  <si>
    <t>1.4.3.</t>
  </si>
  <si>
    <t>APS SMA/SMK/MA/Paket C</t>
  </si>
  <si>
    <t>95,00</t>
  </si>
  <si>
    <t>97,00</t>
  </si>
  <si>
    <t>1.5.</t>
  </si>
  <si>
    <t>Angka Putus Sekolah (APS):</t>
  </si>
  <si>
    <t>1.5.1.</t>
  </si>
  <si>
    <t>APS SD/MI</t>
  </si>
  <si>
    <t>1.5.2.</t>
  </si>
  <si>
    <t>APS SMP/MTs</t>
  </si>
  <si>
    <t>1.5.3.</t>
  </si>
  <si>
    <t>APS SMA/SMK/MA</t>
  </si>
  <si>
    <t>1.6.</t>
  </si>
  <si>
    <t>Angka Kelulusan:</t>
  </si>
  <si>
    <t>1.6.1.</t>
  </si>
  <si>
    <t>AL SD/MI</t>
  </si>
  <si>
    <t>1.6.2.</t>
  </si>
  <si>
    <t>AL SMP/MTs</t>
  </si>
  <si>
    <t>1.6.3.</t>
  </si>
  <si>
    <t>AL SMA/SMK/MA</t>
  </si>
  <si>
    <t>1.7.</t>
  </si>
  <si>
    <t>Angka Melanjutkan (AM):</t>
  </si>
  <si>
    <t>1.7.1.</t>
  </si>
  <si>
    <t>AM dari SD/MI ke SMP/MTs</t>
  </si>
  <si>
    <t>107,30</t>
  </si>
  <si>
    <t>106,00</t>
  </si>
  <si>
    <t>1.7.2.</t>
  </si>
  <si>
    <t>AM dari SMP/MTs ke SMA/SMK/MA</t>
  </si>
  <si>
    <t>114,20</t>
  </si>
  <si>
    <t>113,30</t>
  </si>
  <si>
    <t>1.8.</t>
  </si>
  <si>
    <t>Fasilitas Pendidikan:</t>
  </si>
  <si>
    <t>1.8.1.</t>
  </si>
  <si>
    <t>Sekolah pendidikan SD/MI kondisi bangunan baik</t>
  </si>
  <si>
    <t>1.8.2.</t>
  </si>
  <si>
    <t>Sekolah pendidikan SMP/MTs dan SMA/SMK/MA kondisi bangunan baik</t>
  </si>
  <si>
    <t>99,45</t>
  </si>
  <si>
    <t>1.9.</t>
  </si>
  <si>
    <t>Rasio ketersediaan sekolah/penduduk usia sekolah pendidikan dasar</t>
  </si>
  <si>
    <t>Rasio Index</t>
  </si>
  <si>
    <t>79,50</t>
  </si>
  <si>
    <t>78,30</t>
  </si>
  <si>
    <t>1.10.</t>
  </si>
  <si>
    <t>Rasio ketersediaan sekolah terhadap penduduk usia sekolah pendidikan menengah</t>
  </si>
  <si>
    <t>78,45</t>
  </si>
  <si>
    <t>79,45</t>
  </si>
  <si>
    <t>1.11.</t>
  </si>
  <si>
    <t>Guru yang tersertifikasi:</t>
  </si>
  <si>
    <t>-      Jenjang SD</t>
  </si>
  <si>
    <t>68,60</t>
  </si>
  <si>
    <t>83,60</t>
  </si>
  <si>
    <t>-      Jenjang SMP</t>
  </si>
  <si>
    <t>69,90</t>
  </si>
  <si>
    <t>84,90</t>
  </si>
  <si>
    <t>-      Jenjang SMA</t>
  </si>
  <si>
    <t>72,50</t>
  </si>
  <si>
    <t>87,50</t>
  </si>
  <si>
    <t>-      Jenjang SMK</t>
  </si>
  <si>
    <t>63,30</t>
  </si>
  <si>
    <t>-      Jenjang SLB</t>
  </si>
  <si>
    <t>48,90</t>
  </si>
  <si>
    <t>63,90</t>
  </si>
  <si>
    <t>1.12.</t>
  </si>
  <si>
    <t>Sekolah yang terakreditasi A:</t>
  </si>
  <si>
    <t>60,50</t>
  </si>
  <si>
    <t>70,90</t>
  </si>
  <si>
    <t>60,40</t>
  </si>
  <si>
    <t>70,20</t>
  </si>
  <si>
    <t>57,50</t>
  </si>
  <si>
    <t>63,10</t>
  </si>
  <si>
    <t>21,50</t>
  </si>
  <si>
    <t>Kesehatan</t>
  </si>
  <si>
    <t>IKD &amp; IKU</t>
  </si>
  <si>
    <t>Angka Kematian Bayi (AKB)</t>
  </si>
  <si>
    <t>/1000 Kelahiran Hidup</t>
  </si>
  <si>
    <t>2.2</t>
  </si>
  <si>
    <t xml:space="preserve">Angka Kematian Balita </t>
  </si>
  <si>
    <t xml:space="preserve">Angka Kematian Neonatal </t>
  </si>
  <si>
    <t>2.4</t>
  </si>
  <si>
    <t>Angka Kematian Ibu</t>
  </si>
  <si>
    <t>/100.000 Kelahiran Hidup</t>
  </si>
  <si>
    <t>2.5.</t>
  </si>
  <si>
    <t>Pravelensi Gizi buruk dan Gizi Kurang</t>
  </si>
  <si>
    <t>14,00</t>
  </si>
  <si>
    <t>13,20</t>
  </si>
  <si>
    <t>2.5.a</t>
  </si>
  <si>
    <t>Balita gizi buruk</t>
  </si>
  <si>
    <t>2,2</t>
  </si>
  <si>
    <t>2,1</t>
  </si>
  <si>
    <t>2.5.b</t>
  </si>
  <si>
    <t>Balita gizi kurang</t>
  </si>
  <si>
    <t>12,2</t>
  </si>
  <si>
    <t>11,8</t>
  </si>
  <si>
    <t>2.6.</t>
  </si>
  <si>
    <t>Balita stunting</t>
  </si>
  <si>
    <t>2.7.</t>
  </si>
  <si>
    <t>Desa Siaga Aktif</t>
  </si>
  <si>
    <t>61.3</t>
  </si>
  <si>
    <t>2.8.</t>
  </si>
  <si>
    <t>Rasio posyandu per satuan balita</t>
  </si>
  <si>
    <t>/1000 Balita</t>
  </si>
  <si>
    <t>2.9.</t>
  </si>
  <si>
    <t>Rasio puskesmas, poliklinik, pustu per satuan penduduk</t>
  </si>
  <si>
    <t>/1000 Penduduk</t>
  </si>
  <si>
    <t>2.10.</t>
  </si>
  <si>
    <t>Rasio Rumah Sakit per satuan penduduk</t>
  </si>
  <si>
    <t>/100.000 Penduduk</t>
  </si>
  <si>
    <t>1,25</t>
  </si>
  <si>
    <t>1,23</t>
  </si>
  <si>
    <t>2.11.</t>
  </si>
  <si>
    <t>Rasio dokter per satuan penduduk</t>
  </si>
  <si>
    <t>2.12.</t>
  </si>
  <si>
    <t>Rasio tenaga medis per satuan penduduk</t>
  </si>
  <si>
    <t>2.13.</t>
  </si>
  <si>
    <t>Cakupan komplikasi kebidanan yang ditangani</t>
  </si>
  <si>
    <t>2.14.</t>
  </si>
  <si>
    <t>Cakupan pertolongan persalinan oleh tenaga kesehatan yang memiliki kompetensi kebidanan</t>
  </si>
  <si>
    <t>2.15.</t>
  </si>
  <si>
    <t>Cakupan Desa (UCI)</t>
  </si>
  <si>
    <t>20,6*</t>
  </si>
  <si>
    <t>2.16.</t>
  </si>
  <si>
    <t>Cakupan Balita Gizi Buruk mendapat perawatan</t>
  </si>
  <si>
    <t>2.17.</t>
  </si>
  <si>
    <t>Persentase anak usia 1 tahun yang diimunisasi campak</t>
  </si>
  <si>
    <t>2.18.</t>
  </si>
  <si>
    <t xml:space="preserve">Non Polio AFP rate </t>
  </si>
  <si>
    <t>/100.000 anak &lt; 15 tahun</t>
  </si>
  <si>
    <t>2.19.</t>
  </si>
  <si>
    <t>Cakupan balita pneumonia yang ditangani</t>
  </si>
  <si>
    <t>11,93</t>
  </si>
  <si>
    <t>14,19</t>
  </si>
  <si>
    <t>2.20.</t>
  </si>
  <si>
    <t>Cakupan penemuan dan penanganan penderita penyakit TBC BTA</t>
  </si>
  <si>
    <t>2.21.</t>
  </si>
  <si>
    <t xml:space="preserve">Tingkat prevalensi Tuberkulosis </t>
  </si>
  <si>
    <t>/100.000 penduduk</t>
  </si>
  <si>
    <t>2.22.</t>
  </si>
  <si>
    <t xml:space="preserve">Tingkat kematian karena Tuberkulosis </t>
  </si>
  <si>
    <t>2.23.</t>
  </si>
  <si>
    <t>Proporsi jumlah kasus Tuberkulosis yang terdeteksi dalam program DOTS</t>
  </si>
  <si>
    <t>2.24.</t>
  </si>
  <si>
    <t>Proporsi kasus Tuberkulosis yang diobati dan sembuh dalam program DOTS</t>
  </si>
  <si>
    <t>2.25.</t>
  </si>
  <si>
    <t>Cakupan penemuan dan penanganan penderita penyakit DBD</t>
  </si>
  <si>
    <t>2.26.</t>
  </si>
  <si>
    <t>Penderita diare yang ditangani</t>
  </si>
  <si>
    <t>53,83</t>
  </si>
  <si>
    <t>56,38</t>
  </si>
  <si>
    <t>2.27.</t>
  </si>
  <si>
    <t>Angka kejadian Malaria</t>
  </si>
  <si>
    <t>/1000 penduduk</t>
  </si>
  <si>
    <t>0,02</t>
  </si>
  <si>
    <t>&lt;0,002</t>
  </si>
  <si>
    <t>2.28.</t>
  </si>
  <si>
    <t>Prevalensi HIV/AIDS (persen) dari total populasi</t>
  </si>
  <si>
    <t>&lt; 0,05</t>
  </si>
  <si>
    <t>0,0030</t>
  </si>
  <si>
    <t>0,0023</t>
  </si>
  <si>
    <t>&lt;0,05</t>
  </si>
  <si>
    <t>2.29.</t>
  </si>
  <si>
    <t>Cakupan pelayanan kesehatan rujukan pasien masyarakat miskin</t>
  </si>
  <si>
    <t>pelayanan kesehatan rujukan diberikan kepada semua masyarakat tanpa membedakan status sosial</t>
  </si>
  <si>
    <t>2.30.</t>
  </si>
  <si>
    <t>Cakupan kunjungan bayi</t>
  </si>
  <si>
    <t>2.31.</t>
  </si>
  <si>
    <t>Cakupan puskesmas</t>
  </si>
  <si>
    <t>2.32.</t>
  </si>
  <si>
    <t>Cakupan puskesmas pembantu</t>
  </si>
  <si>
    <t>2.33.</t>
  </si>
  <si>
    <t>Cakupan kunjungan Ibu hamil K4</t>
  </si>
  <si>
    <t>2.34.</t>
  </si>
  <si>
    <t>Cakupan pelayanan nifas</t>
  </si>
  <si>
    <t>2.35.</t>
  </si>
  <si>
    <t>Cakupan neonatus dengan komplikasi yang ditangani</t>
  </si>
  <si>
    <t>2.36.</t>
  </si>
  <si>
    <t>Cakupan pelayanan anak balita</t>
  </si>
  <si>
    <t>2.37.</t>
  </si>
  <si>
    <t>Cakupan pemberian makanan pendamping ASI pada anak usia 6 - 24 bulan keluarga miskin</t>
  </si>
  <si>
    <t>2.38.</t>
  </si>
  <si>
    <t>Cakupan penjaringan kesehatan siswa SD dan setingkat</t>
  </si>
  <si>
    <t>2.39.</t>
  </si>
  <si>
    <t>Cakupan pelayanan kesehatan dasar masyarakat miskin</t>
  </si>
  <si>
    <t>2.40.</t>
  </si>
  <si>
    <t xml:space="preserve">Pelayanan gawat darurat level 1 </t>
  </si>
  <si>
    <t>2.41.</t>
  </si>
  <si>
    <t>Cakupan Desa/ Kelurahan mengalami KLB yang dilakukan penyelidikan epidemiologi &lt; 24 jam</t>
  </si>
  <si>
    <t>2.42.</t>
  </si>
  <si>
    <t>Pembangunan RS Rujukan Regional di 5 Lokasi</t>
  </si>
  <si>
    <t>33,6</t>
  </si>
  <si>
    <t>2.43.</t>
  </si>
  <si>
    <t>JKA</t>
  </si>
  <si>
    <t>2.44.</t>
  </si>
  <si>
    <t>Jumlah Puskesmas sesuai standar</t>
  </si>
  <si>
    <t>2.45.</t>
  </si>
  <si>
    <t xml:space="preserve">Puskesmas yang memiliki Manajemen </t>
  </si>
  <si>
    <t>2.46.</t>
  </si>
  <si>
    <t>Jumlah Puskesmas yang melaksanakan pelayanan kesehatan tradisional</t>
  </si>
  <si>
    <t>2.47.</t>
  </si>
  <si>
    <t>Jumlah Puskesmas yang bekerjasama Quickwins pelayanan darah melalui Dinkes dengan UTD dan RS</t>
  </si>
  <si>
    <t>2.48.</t>
  </si>
  <si>
    <t>Pembentukan Sekretariat terpadu pelayanan administrasi di Rumah Sakit Daerah</t>
  </si>
  <si>
    <t>RS</t>
  </si>
  <si>
    <t>2.49.</t>
  </si>
  <si>
    <t>Persentase Rumas Sakit Terakreditasi</t>
  </si>
  <si>
    <t>86,6</t>
  </si>
  <si>
    <t>95,6</t>
  </si>
  <si>
    <t>Persentasi Puskesmas Terakreditasi</t>
  </si>
  <si>
    <t>69,7</t>
  </si>
  <si>
    <t>3</t>
  </si>
  <si>
    <t>Pekerjaan Umum dan Penataan Ruang (Pekerjaan Umum)</t>
  </si>
  <si>
    <t>3.1.1.</t>
  </si>
  <si>
    <t>Proporsi panjang jaringan jalan provinsi dalam kondisi baik</t>
  </si>
  <si>
    <t>PUPR</t>
  </si>
  <si>
    <t>3.1.2.</t>
  </si>
  <si>
    <t>Rasio panjang jalan dengan jumlah penduduk</t>
  </si>
  <si>
    <t>3,07</t>
  </si>
  <si>
    <t>3,02</t>
  </si>
  <si>
    <t>3.1.3.</t>
  </si>
  <si>
    <t>Persentase jalan provinsi dalam kondisi baik (&gt;40 KM/Jam)</t>
  </si>
  <si>
    <t>92,88</t>
  </si>
  <si>
    <t>98,65</t>
  </si>
  <si>
    <t>3.1.4.</t>
  </si>
  <si>
    <t>Persentase irigasi Aceh dalam kondisi baik</t>
  </si>
  <si>
    <t>82,36</t>
  </si>
  <si>
    <t>83,77</t>
  </si>
  <si>
    <t>PENGAIRAN</t>
  </si>
  <si>
    <t>3.1.5.</t>
  </si>
  <si>
    <t>Rasio Jaringan Irigasi</t>
  </si>
  <si>
    <t>3.1.6.</t>
  </si>
  <si>
    <t>Persentase rumah tinggal bersanitasi</t>
  </si>
  <si>
    <t>88,20</t>
  </si>
  <si>
    <t>PERKIM</t>
  </si>
  <si>
    <t>3.1.7.</t>
  </si>
  <si>
    <t>Rumah Tangga yang berakses air minum layak, perkotaan dan perdesaan</t>
  </si>
  <si>
    <t>77,20</t>
  </si>
  <si>
    <t>3.1.8.</t>
  </si>
  <si>
    <t>Persentase areal kawasan kumuh</t>
  </si>
  <si>
    <t>3.1.9.</t>
  </si>
  <si>
    <t>Rasio tempat ibadah per satuan penduduk</t>
  </si>
  <si>
    <t>1,94</t>
  </si>
  <si>
    <t>1,92</t>
  </si>
  <si>
    <t>Pekerjaan Umum dan Penataan Ruang (Penataan Ruang)</t>
  </si>
  <si>
    <t>3.2.1.</t>
  </si>
  <si>
    <t>Luasan RTH publik sebesar 20% dari luas wilayah kota/kawasan perkotaan</t>
  </si>
  <si>
    <t>DLHK</t>
  </si>
  <si>
    <t>3.2.2.</t>
  </si>
  <si>
    <t>Persentase permohonan kesesuaian ruang terhadap RTRW</t>
  </si>
  <si>
    <t>97,90</t>
  </si>
  <si>
    <t>98,40</t>
  </si>
  <si>
    <t>4</t>
  </si>
  <si>
    <t>Perumahan Rakyat dan Kawasan Pemukiman</t>
  </si>
  <si>
    <t>4.1.</t>
  </si>
  <si>
    <t>Rumah layak huni terhadap jumlah penduduk</t>
  </si>
  <si>
    <t>4.2.</t>
  </si>
  <si>
    <t>Rumah layak huni bagi masyarakat miskin</t>
  </si>
  <si>
    <t>4.3.</t>
  </si>
  <si>
    <t>Rumah layak huni</t>
  </si>
  <si>
    <t>62,17</t>
  </si>
  <si>
    <t>63,49</t>
  </si>
  <si>
    <t>4.4.</t>
  </si>
  <si>
    <t>Permukiman layak huni</t>
  </si>
  <si>
    <t>4.5.</t>
  </si>
  <si>
    <t>Lingkungan pemukiman kumuh</t>
  </si>
  <si>
    <t>2,92</t>
  </si>
  <si>
    <t>2,77</t>
  </si>
  <si>
    <t>Ketentraman, Ketertiban Umum, dan Perlindungan Masyarakat</t>
  </si>
  <si>
    <t>5.1.</t>
  </si>
  <si>
    <t>Persentase Penegakan PERDA</t>
  </si>
  <si>
    <t>SATPOL PP</t>
  </si>
  <si>
    <t>5.2.</t>
  </si>
  <si>
    <t>Indeks Resiko Pengurangan Bencana Aceh</t>
  </si>
  <si>
    <t>Rendah/Sedang/Tinggi</t>
  </si>
  <si>
    <t>160/ sedang</t>
  </si>
  <si>
    <t>140/ sedang</t>
  </si>
  <si>
    <t>137,3/ sedang</t>
  </si>
  <si>
    <t>137.5/ sedang</t>
  </si>
  <si>
    <t>156/ Tinggi</t>
  </si>
  <si>
    <t>135/sedang</t>
  </si>
  <si>
    <t>153,58/Tinggi</t>
  </si>
  <si>
    <t>132.5/sedang</t>
  </si>
  <si>
    <t>149,99/ Sedang</t>
  </si>
  <si>
    <t>130/sedang</t>
  </si>
  <si>
    <t>BPBA</t>
  </si>
  <si>
    <t>Sosial</t>
  </si>
  <si>
    <t>6.1.</t>
  </si>
  <si>
    <t>Persentase PMKS yang memperoleh bantuan sosial</t>
  </si>
  <si>
    <t>DINSOS</t>
  </si>
  <si>
    <t>6.1.1.</t>
  </si>
  <si>
    <t>Fakir Miskin (Pemberdayaan)</t>
  </si>
  <si>
    <t>6.1.2.</t>
  </si>
  <si>
    <t>Penyandang Disabalitas (Alat Bantu)</t>
  </si>
  <si>
    <t>6.1.3.</t>
  </si>
  <si>
    <t>Remaja Putus Sekolah (Pelatihan dan Modal Usaha)</t>
  </si>
  <si>
    <t>6.1.4.</t>
  </si>
  <si>
    <t>Jumlah Panti Asuhan (Permakanan Panti)</t>
  </si>
  <si>
    <t>6.1.5.</t>
  </si>
  <si>
    <t>Komunitas Adat Terpencil (Jadup)</t>
  </si>
  <si>
    <t>Refocusing anggaran</t>
  </si>
  <si>
    <t>6.1.6.</t>
  </si>
  <si>
    <t>Rehab Rumah Tidak Layak Huni</t>
  </si>
  <si>
    <t xml:space="preserve">tidak dilaksanakan </t>
  </si>
  <si>
    <t>6.2.</t>
  </si>
  <si>
    <t>Persentase PMKS yang tertangani</t>
  </si>
  <si>
    <t>6.3.</t>
  </si>
  <si>
    <t>Persentase PMKS yang memperoleh bantuan sosial untuk pemenuhan kebutuhan dasar</t>
  </si>
  <si>
    <t>10,26</t>
  </si>
  <si>
    <t>10,80</t>
  </si>
  <si>
    <t>6.4.</t>
  </si>
  <si>
    <t>Persentase panti sosial yang menerima KUBE</t>
  </si>
  <si>
    <t>20,11</t>
  </si>
  <si>
    <t>21,16</t>
  </si>
  <si>
    <t>6.5.</t>
  </si>
  <si>
    <t>Persentase wahana kesejahteraan sosial berbasis masyarakat (WKBSM) yang menyediakan sarana prasarana pelayanan kesejahteraan sosial</t>
  </si>
  <si>
    <t>36,67</t>
  </si>
  <si>
    <t>6.6.</t>
  </si>
  <si>
    <t>Persentase korban bencana yang menerima bantuan sosial selama masa tanggap darurat</t>
  </si>
  <si>
    <t>6.7.</t>
  </si>
  <si>
    <t>Persentase penyandang cacat fisik dan mental, serta lanjut usia tidak potensial yang telah menerima jaminan sosial</t>
  </si>
  <si>
    <t>40,88</t>
  </si>
  <si>
    <t>WAJIB PELAYANAN NON DASAR</t>
  </si>
  <si>
    <t>Tenaga Kerja</t>
  </si>
  <si>
    <t>Wajib Pelayanan Non Dasar</t>
  </si>
  <si>
    <t>Angka partisipasi angkatan kerja</t>
  </si>
  <si>
    <t>66,57</t>
  </si>
  <si>
    <t>63,78</t>
  </si>
  <si>
    <t>66,96</t>
  </si>
  <si>
    <t>NAKER/BPS</t>
  </si>
  <si>
    <t>Tingkat partisipasi angkatan kerja</t>
  </si>
  <si>
    <t>Beda targetnya diantara tabel IKU &amp; IKD</t>
  </si>
  <si>
    <t>Tingkat pengangguran terbuka</t>
  </si>
  <si>
    <t>6,22</t>
  </si>
  <si>
    <t>6,30</t>
  </si>
  <si>
    <t>Angka sengketa pengusaha-pekerja per tahun</t>
  </si>
  <si>
    <t>/1000 perusahaan</t>
  </si>
  <si>
    <t>NAKER</t>
  </si>
  <si>
    <t>Besaran kasus yang diselesaikan dengan Perjanjian Bersama (PB)</t>
  </si>
  <si>
    <t>Kasus</t>
  </si>
  <si>
    <t>Keselamatan dan perlindungan</t>
  </si>
  <si>
    <t>71,41</t>
  </si>
  <si>
    <t>38,6</t>
  </si>
  <si>
    <t>77,60</t>
  </si>
  <si>
    <t>Besaran pekerja/buruh yang menjadi peserta program Jamsostek</t>
  </si>
  <si>
    <t>Perselisihan buruh dan pengusaha terhadap kebijakan pemerintah daerah</t>
  </si>
  <si>
    <t>Besaran Pemeriksaan Perusahaan</t>
  </si>
  <si>
    <t>Perusahaan</t>
  </si>
  <si>
    <t>868,00</t>
  </si>
  <si>
    <t>Besaran Pengujian Peralatan di Perusahaan</t>
  </si>
  <si>
    <t>Objek</t>
  </si>
  <si>
    <t>Besaran tenaga kerja yang mendapatkan pelatihan berbasis kompetensi</t>
  </si>
  <si>
    <t>Besaran tenaga kerja yang mendapatkan pelatihan berbasis masyarakat</t>
  </si>
  <si>
    <t>1.13.</t>
  </si>
  <si>
    <t>Besaran tenaga kerja yang mendapatkan pelatihan kewirausahaan</t>
  </si>
  <si>
    <t>1.14.</t>
  </si>
  <si>
    <t>Rasio penduduk yang bekerja</t>
  </si>
  <si>
    <t>0,94</t>
  </si>
  <si>
    <t>1.15.</t>
  </si>
  <si>
    <t>Rasio kesempatan kerja terhadap penduduk usia 15 tahun ke atas</t>
  </si>
  <si>
    <t>63,47</t>
  </si>
  <si>
    <t>93,70</t>
  </si>
  <si>
    <t>64,47</t>
  </si>
  <si>
    <t>Pemberdayaan Perempuan dan Perlindungan Anak</t>
  </si>
  <si>
    <t>Proporsi kursi yang diduduki perempuan di DPR</t>
  </si>
  <si>
    <t>16,05</t>
  </si>
  <si>
    <t>DP3A</t>
  </si>
  <si>
    <t>2.2.</t>
  </si>
  <si>
    <t xml:space="preserve">Cakupan perempuan dan anak korban kekerasan yang mendapatkan penanganan </t>
  </si>
  <si>
    <t>2.4.</t>
  </si>
  <si>
    <t>Cakupan perempuan dan anak korban kekerasan yang mendapatkan layanan bantuan hukum</t>
  </si>
  <si>
    <t>Cakupan layanan pemulangan bagi perempuan dan anak korban kekerasan</t>
  </si>
  <si>
    <t>Pangan</t>
  </si>
  <si>
    <t>3.1.</t>
  </si>
  <si>
    <t>Ketersediaan energi dan protein perkapita (Kilo Kalori Per Hari)</t>
  </si>
  <si>
    <t>Kkal</t>
  </si>
  <si>
    <t>PANGAN</t>
  </si>
  <si>
    <t>*) data BPS</t>
  </si>
  <si>
    <t>Proporsi penduduk dengan asupan kalori minimum (dibawah 1500 kkal/kapita/hari)</t>
  </si>
  <si>
    <t>&lt;15</t>
  </si>
  <si>
    <t>&lt;13</t>
  </si>
  <si>
    <t>&lt;11</t>
  </si>
  <si>
    <t>&lt;10</t>
  </si>
  <si>
    <t> </t>
  </si>
  <si>
    <t>3.3.</t>
  </si>
  <si>
    <t>Pencapaian skor Pola Pangan Harapan (PPH) Konsumsi</t>
  </si>
  <si>
    <t>Skor</t>
  </si>
  <si>
    <t>78,50</t>
  </si>
  <si>
    <t>73,80</t>
  </si>
  <si>
    <t>80,25</t>
  </si>
  <si>
    <t>*) Data Susensas 2020 belum tersedia</t>
  </si>
  <si>
    <t>3.4.</t>
  </si>
  <si>
    <t>Penguatan cadangan pangan</t>
  </si>
  <si>
    <t>Ton</t>
  </si>
  <si>
    <t>3.5.</t>
  </si>
  <si>
    <t>Penanganan daerah rawan pangan (prioritas 1,2,3)</t>
  </si>
  <si>
    <t>Kecamatan</t>
  </si>
  <si>
    <t>Pertanahan</t>
  </si>
  <si>
    <t>Sertifikat Lahan masyarakat miskin</t>
  </si>
  <si>
    <t>Sertifikat</t>
  </si>
  <si>
    <t>11,00</t>
  </si>
  <si>
    <t>TANAH</t>
  </si>
  <si>
    <t>Persentase penyelesaian kasus sengketa dan konflik pertanahan</t>
  </si>
  <si>
    <t>50,00</t>
  </si>
  <si>
    <t>Persentase penyelesaian penetapan lokasi (Pemerintah)</t>
  </si>
  <si>
    <t>Terintegrasinya Sistem Informasi Manajemen Pertanahan</t>
  </si>
  <si>
    <t>65,22</t>
  </si>
  <si>
    <t>Luas tanah objek reforma agraria yang diredistribusi</t>
  </si>
  <si>
    <t>KK</t>
  </si>
  <si>
    <t>Lingkungan Hidup</t>
  </si>
  <si>
    <t>Tersedianya dokumen RPPLH Provinsi</t>
  </si>
  <si>
    <t>Ada/ tidak ada</t>
  </si>
  <si>
    <t>Ada</t>
  </si>
  <si>
    <t>Tersedianya dokumen KLHS Provinsi</t>
  </si>
  <si>
    <t>5.3.</t>
  </si>
  <si>
    <t>Peningkatan Indeks Kualitas Air</t>
  </si>
  <si>
    <t>Indeks</t>
  </si>
  <si>
    <t>5.4.</t>
  </si>
  <si>
    <t>Peningkatan Indeks Kualitas Udara</t>
  </si>
  <si>
    <t>5.5.</t>
  </si>
  <si>
    <t>Peningkatan Indeks Kualitas Tutupan Lahan</t>
  </si>
  <si>
    <t>5.6.</t>
  </si>
  <si>
    <t>Laporan Inventarisasi GRK</t>
  </si>
  <si>
    <t>5.7.</t>
  </si>
  <si>
    <t>Laporan Pelaksanaan Aksi Mitigasi dan Adaptasi Perubahan Iklim Provinsi</t>
  </si>
  <si>
    <t>Tidak Ada</t>
  </si>
  <si>
    <t>Administrasi Kependudukan dan Pencatatan Sipil</t>
  </si>
  <si>
    <t>Rasio penduduk ber-KTP per satuan penduduk</t>
  </si>
  <si>
    <t>70,67</t>
  </si>
  <si>
    <t>94,35</t>
  </si>
  <si>
    <t>77,73</t>
  </si>
  <si>
    <t>DRKA</t>
  </si>
  <si>
    <t>Rasio bayi berakte kelahiran</t>
  </si>
  <si>
    <t>87,49</t>
  </si>
  <si>
    <t>Rasio pasangan berakte nikah</t>
  </si>
  <si>
    <t>45,21</t>
  </si>
  <si>
    <t>Cakupan penerbitan Kartu Tanda Penduduk (KTP)</t>
  </si>
  <si>
    <t>99,49</t>
  </si>
  <si>
    <t>Cakupan penerbitan akta kelahiran</t>
  </si>
  <si>
    <t>87,03</t>
  </si>
  <si>
    <t>Pemberdayaan Masyarakat dan Desa</t>
  </si>
  <si>
    <t>7.1.</t>
  </si>
  <si>
    <t>Rata-rata jumlah kelompok binaan lembaga pemberdayaan masyarakat (LPM)</t>
  </si>
  <si>
    <t>kelompok</t>
  </si>
  <si>
    <t>DPMG</t>
  </si>
  <si>
    <t>7.2.</t>
  </si>
  <si>
    <t>Rata-rata jumlah kelompok binaan PKK</t>
  </si>
  <si>
    <t>7.3.</t>
  </si>
  <si>
    <t>Persentase LPM Aktif</t>
  </si>
  <si>
    <t>7.4.</t>
  </si>
  <si>
    <t>Persentase LPM Berprestasi</t>
  </si>
  <si>
    <t>7.5.</t>
  </si>
  <si>
    <t>Persentase PKK aktif</t>
  </si>
  <si>
    <t>4,62</t>
  </si>
  <si>
    <t>7.6.</t>
  </si>
  <si>
    <t>Persentase Posyandu aktif</t>
  </si>
  <si>
    <t>7.7.</t>
  </si>
  <si>
    <t>Swadaya Masyarakat terhadap Program pemberdayaan masyarakat</t>
  </si>
  <si>
    <t>7.8.</t>
  </si>
  <si>
    <t>Pemeliharaan Pasca Program pemberdayaan masyarakat</t>
  </si>
  <si>
    <t>Perhubungan</t>
  </si>
  <si>
    <t>8.1.</t>
  </si>
  <si>
    <t>Jumlah arus penumpang angkutan umum</t>
  </si>
  <si>
    <t>Trayek/Frek</t>
  </si>
  <si>
    <t>DISHUB</t>
  </si>
  <si>
    <t>8.1.1.</t>
  </si>
  <si>
    <t>Angkutan Darat</t>
  </si>
  <si>
    <t>Trayek</t>
  </si>
  <si>
    <t>8.1.2.</t>
  </si>
  <si>
    <t>Angkutan Laut</t>
  </si>
  <si>
    <t>Frek</t>
  </si>
  <si>
    <t>1.409.843</t>
  </si>
  <si>
    <t>8.1.3.</t>
  </si>
  <si>
    <t>Angkutan Udara</t>
  </si>
  <si>
    <t>8.2.</t>
  </si>
  <si>
    <t>Rasio ijin trayek</t>
  </si>
  <si>
    <t>1:1343</t>
  </si>
  <si>
    <t>1:1363</t>
  </si>
  <si>
    <t>1:1032</t>
  </si>
  <si>
    <t>1:1360</t>
  </si>
  <si>
    <t>1:1012</t>
  </si>
  <si>
    <t>1 : 1355</t>
  </si>
  <si>
    <t>1:1407</t>
  </si>
  <si>
    <t>1 : 1346</t>
  </si>
  <si>
    <t>1 : 1504</t>
  </si>
  <si>
    <t>1:1344</t>
  </si>
  <si>
    <t>8.3.</t>
  </si>
  <si>
    <t>Jumlah uji kir angkutan umum</t>
  </si>
  <si>
    <t>8.4.</t>
  </si>
  <si>
    <t>Jumlah Pelabuhan Laut/Udara/Terminal Bis</t>
  </si>
  <si>
    <t>8.4.1.</t>
  </si>
  <si>
    <t>Jumlah Pelabuhan Laut</t>
  </si>
  <si>
    <t>8.4.2.</t>
  </si>
  <si>
    <t>Jumlah Pelabuhan Penyeberangan</t>
  </si>
  <si>
    <t>8.4.3.</t>
  </si>
  <si>
    <t>Jumlah Bandar Udara</t>
  </si>
  <si>
    <t>8.4.4.</t>
  </si>
  <si>
    <t>Jumlah Terminal Tipe A</t>
  </si>
  <si>
    <t>8.4.5.</t>
  </si>
  <si>
    <t>Jumlah Terminal Tipe B</t>
  </si>
  <si>
    <t>8.4.6.</t>
  </si>
  <si>
    <t>Jumlah Terminal Tipe C</t>
  </si>
  <si>
    <t>8.5.</t>
  </si>
  <si>
    <t>Persentase layanan angkutan darat</t>
  </si>
  <si>
    <t>74,29</t>
  </si>
  <si>
    <t>8.6.</t>
  </si>
  <si>
    <t>Persentase kepemilikan KIR angkutan umum</t>
  </si>
  <si>
    <t>59,13</t>
  </si>
  <si>
    <t>8.7.</t>
  </si>
  <si>
    <t>Pemasangan Rambu-rambu</t>
  </si>
  <si>
    <t>76,90</t>
  </si>
  <si>
    <t>39,78</t>
  </si>
  <si>
    <t>8.8.</t>
  </si>
  <si>
    <t>Rasio panjang jalan per jumlah kendaraan</t>
  </si>
  <si>
    <t>4,29</t>
  </si>
  <si>
    <t>4,63</t>
  </si>
  <si>
    <t>Bukan Tupoksi</t>
  </si>
  <si>
    <t>8.9.</t>
  </si>
  <si>
    <t>Jumlah orang yang terangkut angkutan umum</t>
  </si>
  <si>
    <t>8.9.1.</t>
  </si>
  <si>
    <t>14.954.706</t>
  </si>
  <si>
    <t>8.9.2.</t>
  </si>
  <si>
    <t>8.9.3.</t>
  </si>
  <si>
    <t>8.10.</t>
  </si>
  <si>
    <t>Jumlah orang/barang melalui dermaga/bandara/ terminal per tahun</t>
  </si>
  <si>
    <t>8.10.1.</t>
  </si>
  <si>
    <t>Terminal</t>
  </si>
  <si>
    <t>5.533.241</t>
  </si>
  <si>
    <t>8.10.2.</t>
  </si>
  <si>
    <t>Bandara</t>
  </si>
  <si>
    <t>1.698.182</t>
  </si>
  <si>
    <t>8.10.3.</t>
  </si>
  <si>
    <t>Dermaga</t>
  </si>
  <si>
    <t>Komunikasi dan Informatika</t>
  </si>
  <si>
    <t>9.1.</t>
  </si>
  <si>
    <t>Cakupan pengembangan dan pemberdayaan Kelompok Informasi Masyarakat di Tingkat Kecamatan</t>
  </si>
  <si>
    <t>KOMINSA</t>
  </si>
  <si>
    <t>9.2.</t>
  </si>
  <si>
    <t>Proporsi rumah tangga dengan akses internet</t>
  </si>
  <si>
    <t>29,82</t>
  </si>
  <si>
    <t>32,32</t>
  </si>
  <si>
    <t>KOMINSA/BPS</t>
  </si>
  <si>
    <t>9.3.</t>
  </si>
  <si>
    <t>Proporsi rumah tangga yang memiliki komputer pribadi</t>
  </si>
  <si>
    <t>23,48</t>
  </si>
  <si>
    <t>24,68</t>
  </si>
  <si>
    <t>Koperasi, Usaha kecil, dan Menengah</t>
  </si>
  <si>
    <t>10.1.</t>
  </si>
  <si>
    <t>Rata-rata koperasi aktif</t>
  </si>
  <si>
    <t>UKM</t>
  </si>
  <si>
    <t>10.2.</t>
  </si>
  <si>
    <t>Koperasi sehat</t>
  </si>
  <si>
    <t>10.3.</t>
  </si>
  <si>
    <t>Koperasi akuntabel</t>
  </si>
  <si>
    <t>10.4.</t>
  </si>
  <si>
    <t>Rasio UKM naik kelas</t>
  </si>
  <si>
    <t>Rasio</t>
  </si>
  <si>
    <t>10.5.</t>
  </si>
  <si>
    <t>Usaha Mikro dan Kecil (Jumlah)</t>
  </si>
  <si>
    <t>Penanaman Modal</t>
  </si>
  <si>
    <t>11.1.</t>
  </si>
  <si>
    <t>Investor berskala nasional (PMDN/PMA)</t>
  </si>
  <si>
    <t>Investor</t>
  </si>
  <si>
    <t>DPMPTSP</t>
  </si>
  <si>
    <t>11.2.</t>
  </si>
  <si>
    <t>Nilai investasi berskala nasional (PMDN/PMA)</t>
  </si>
  <si>
    <t>Rp (Milyar)</t>
  </si>
  <si>
    <t>11.3.</t>
  </si>
  <si>
    <t>Rasio daya serap tenaga kerja</t>
  </si>
  <si>
    <t>Kepemudaan dan Olah Raga</t>
  </si>
  <si>
    <t>12.1.</t>
  </si>
  <si>
    <t>Cakupan Pelatih yang bersertifikasi</t>
  </si>
  <si>
    <t>55,00</t>
  </si>
  <si>
    <t>PORA</t>
  </si>
  <si>
    <t>12.2.</t>
  </si>
  <si>
    <t>Cakupan pembinaan atlet muda</t>
  </si>
  <si>
    <t>59,09</t>
  </si>
  <si>
    <t>315,00</t>
  </si>
  <si>
    <t>12.3.</t>
  </si>
  <si>
    <t>Jumlah atlet berprestasi</t>
  </si>
  <si>
    <t>Atlet</t>
  </si>
  <si>
    <t>84,00</t>
  </si>
  <si>
    <t>12.4.</t>
  </si>
  <si>
    <t>Jumlah prestasi olahraga</t>
  </si>
  <si>
    <t>Cabang Olahraga</t>
  </si>
  <si>
    <t>30,00</t>
  </si>
  <si>
    <t>12.5.</t>
  </si>
  <si>
    <t>Gelanggang / balai remaja (selain milik swasta)</t>
  </si>
  <si>
    <t>/1.000 Penduduk</t>
  </si>
  <si>
    <t>0,025</t>
  </si>
  <si>
    <t>12.6.</t>
  </si>
  <si>
    <t>Lapangan olahraga</t>
  </si>
  <si>
    <t>0,019</t>
  </si>
  <si>
    <t>Statistik</t>
  </si>
  <si>
    <t>13.1.</t>
  </si>
  <si>
    <t>Tersedianya sistem data dan statistik yang terintegrasi</t>
  </si>
  <si>
    <t>Ada/tidak</t>
  </si>
  <si>
    <t>Tidak</t>
  </si>
  <si>
    <t>BAPPEDA</t>
  </si>
  <si>
    <t>13.2.</t>
  </si>
  <si>
    <t>Buku ”Aceh dalam angka”</t>
  </si>
  <si>
    <t>13.3.</t>
  </si>
  <si>
    <t>Buku ”PDRB”</t>
  </si>
  <si>
    <t>Persandian</t>
  </si>
  <si>
    <t>14.1.</t>
  </si>
  <si>
    <t xml:space="preserve">Persentase Perangkat daerah yang menggunakan sandi </t>
  </si>
  <si>
    <t>1/23</t>
  </si>
  <si>
    <t>46/23</t>
  </si>
  <si>
    <t>Kebudayaan</t>
  </si>
  <si>
    <t>15.1.</t>
  </si>
  <si>
    <t>Penyelenggaraan festival seni dan budaya</t>
  </si>
  <si>
    <t>Festival</t>
  </si>
  <si>
    <t>BUDPAR</t>
  </si>
  <si>
    <t>15.2.</t>
  </si>
  <si>
    <t>Benda, Situs dan Kawasan Cagar Budaya yang dilestarikan</t>
  </si>
  <si>
    <t>buah</t>
  </si>
  <si>
    <t>15.3.</t>
  </si>
  <si>
    <t>Jumlah karya budaya yang direvitalisasi dan inventarisasi</t>
  </si>
  <si>
    <t>15.4.</t>
  </si>
  <si>
    <t>Jumlah cagar budaya yang dikelola secara terpadu</t>
  </si>
  <si>
    <t>Perpustakaan</t>
  </si>
  <si>
    <t>16.1.</t>
  </si>
  <si>
    <t>Jumlah pengunjung perpustakaan per tahun</t>
  </si>
  <si>
    <t>ARPUS</t>
  </si>
  <si>
    <t>16.2.</t>
  </si>
  <si>
    <t>Koleksi buku yang tersedia di perpustakaan daerah</t>
  </si>
  <si>
    <t>16.3.</t>
  </si>
  <si>
    <t>Jumlah koleksi judul buku perpustakaan</t>
  </si>
  <si>
    <t>Judul</t>
  </si>
  <si>
    <t>16.4.</t>
  </si>
  <si>
    <t>Jumlah pustakawan, tenaga teknis, dan penilai yang memiliki sertifikat</t>
  </si>
  <si>
    <t>Kearsipan</t>
  </si>
  <si>
    <t>17.1.</t>
  </si>
  <si>
    <t>Perangkat Daerah yang mengelola arsip secara baku</t>
  </si>
  <si>
    <t>17.2.</t>
  </si>
  <si>
    <t>Peningkatan SDM  pengelola kearsipan</t>
  </si>
  <si>
    <t>LAYANAN URUSAN PILIHAN</t>
  </si>
  <si>
    <t>Pariwisata</t>
  </si>
  <si>
    <t>Layanan Urusan Pilihan</t>
  </si>
  <si>
    <t>Kunjungan wisata</t>
  </si>
  <si>
    <t>Wisatawan</t>
  </si>
  <si>
    <t>Lama kunjungan Wisata</t>
  </si>
  <si>
    <t>Hari</t>
  </si>
  <si>
    <t>2.58</t>
  </si>
  <si>
    <t>1,62</t>
  </si>
  <si>
    <t>Kontribusi Sektor Pariwisata</t>
  </si>
  <si>
    <t>3,39</t>
  </si>
  <si>
    <t>1,29</t>
  </si>
  <si>
    <t>3,54</t>
  </si>
  <si>
    <t>BUDPAR/BPS</t>
  </si>
  <si>
    <t>Pertanian</t>
  </si>
  <si>
    <t>Kontribusi sektor pertanian, kehutanan, dan perikanan terhadap PDRB</t>
  </si>
  <si>
    <t>23,09**</t>
  </si>
  <si>
    <t>30,19</t>
  </si>
  <si>
    <t>30,24</t>
  </si>
  <si>
    <t>TANBUN/BPS</t>
  </si>
  <si>
    <t>Kontribusi sektor pertanian tanaman pangan terhadap PDRB</t>
  </si>
  <si>
    <t>6,03**</t>
  </si>
  <si>
    <t>7,06</t>
  </si>
  <si>
    <t>7,19</t>
  </si>
  <si>
    <t>Kontribusi sektor Hortikultura terhadap PDRB</t>
  </si>
  <si>
    <t>4,23**</t>
  </si>
  <si>
    <t>4,85</t>
  </si>
  <si>
    <t>5,10</t>
  </si>
  <si>
    <t>Kontribusi sektor Perkebunan terhadap PDRB</t>
  </si>
  <si>
    <t>7,19**</t>
  </si>
  <si>
    <t>8,75</t>
  </si>
  <si>
    <t>9,03</t>
  </si>
  <si>
    <t>Produktivitas padi atau bahan pangan utama lokal lainnya per hektar</t>
  </si>
  <si>
    <t>Ton/Ha</t>
  </si>
  <si>
    <t>5,5*</t>
  </si>
  <si>
    <t>5,86</t>
  </si>
  <si>
    <t>6,01</t>
  </si>
  <si>
    <t>TANBUN</t>
  </si>
  <si>
    <t>Produksi sektor pertanian (Padi)</t>
  </si>
  <si>
    <t>2.108.722*</t>
  </si>
  <si>
    <t>2.805.293,00</t>
  </si>
  <si>
    <t>Produksi sektor perkebunan</t>
  </si>
  <si>
    <t>747.264*</t>
  </si>
  <si>
    <t>Kehutanan</t>
  </si>
  <si>
    <t>Rehabilitasi hutan dan lahan kritis</t>
  </si>
  <si>
    <t>24,21</t>
  </si>
  <si>
    <t>24,24</t>
  </si>
  <si>
    <t>Kerusakan Kawasan Hutan</t>
  </si>
  <si>
    <t xml:space="preserve">Rasio luas kawasan lindung </t>
  </si>
  <si>
    <t>0,5</t>
  </si>
  <si>
    <t>Energi dan Sumber Daya Mineral</t>
  </si>
  <si>
    <t>Persentase rumah tangga pengguna listrik</t>
  </si>
  <si>
    <t>ESDM</t>
  </si>
  <si>
    <t xml:space="preserve">Rasio ketersediaan daya listrik </t>
  </si>
  <si>
    <t>Rasio Indeks</t>
  </si>
  <si>
    <t>1,80</t>
  </si>
  <si>
    <t>Persentase pertambangan tanpa ijin</t>
  </si>
  <si>
    <t>5,30</t>
  </si>
  <si>
    <t>Persentase Pembangkit Listrik dari Energi Baru Terbarukan</t>
  </si>
  <si>
    <t>22,65</t>
  </si>
  <si>
    <t>28,96</t>
  </si>
  <si>
    <t>Besaran kontribusi sektor pertambangan Minyak, Gas dan Panas Bumi</t>
  </si>
  <si>
    <t>Miliar Rupiah</t>
  </si>
  <si>
    <t>4.6.</t>
  </si>
  <si>
    <t>Besaran kontribusi sektor Listrik dan Gas</t>
  </si>
  <si>
    <t>4.7.</t>
  </si>
  <si>
    <t>Kontribusi sektor pertambangan terhadap PDRB</t>
  </si>
  <si>
    <t>3,99</t>
  </si>
  <si>
    <t>ESDM/BPS</t>
  </si>
  <si>
    <t>Perdagangan</t>
  </si>
  <si>
    <t>Ekspor Bersih Perdagangan</t>
  </si>
  <si>
    <t>$</t>
  </si>
  <si>
    <t>83.576.774</t>
  </si>
  <si>
    <t>INDAG/BPS</t>
  </si>
  <si>
    <t>Defisit perdagangan antar daerah</t>
  </si>
  <si>
    <t>Rp. Triliun</t>
  </si>
  <si>
    <t>Kontribusi sektor Perdagangan terhadap PDRB</t>
  </si>
  <si>
    <t>18,36</t>
  </si>
  <si>
    <t>18,90</t>
  </si>
  <si>
    <t>Perindustrian</t>
  </si>
  <si>
    <t>Jumlah kawasan dan sental indutri</t>
  </si>
  <si>
    <t>Kawasan</t>
  </si>
  <si>
    <t>1KI</t>
  </si>
  <si>
    <t>2KI ; 6 SIKIM</t>
  </si>
  <si>
    <t>2KI;6 SIKIM</t>
  </si>
  <si>
    <t>3KI;6 SIKIM</t>
  </si>
  <si>
    <t>2KI; 14 SIKIM</t>
  </si>
  <si>
    <t>3KI;7 SIKIM</t>
  </si>
  <si>
    <t>2;1 SIKIM</t>
  </si>
  <si>
    <t>3KI;9 SIKIM</t>
  </si>
  <si>
    <t>INDAG</t>
  </si>
  <si>
    <t>Kontribusi sektor Industri terhadap PDRB</t>
  </si>
  <si>
    <t>7,57</t>
  </si>
  <si>
    <t>5,36</t>
  </si>
  <si>
    <t>8,25</t>
  </si>
  <si>
    <t>Pertumbuhan Industri</t>
  </si>
  <si>
    <t>-1,07</t>
  </si>
  <si>
    <t>-4,43</t>
  </si>
  <si>
    <t>2,23</t>
  </si>
  <si>
    <t>2,50</t>
  </si>
  <si>
    <t>Transmigrasi</t>
  </si>
  <si>
    <t>Jumlah transmigran lokal</t>
  </si>
  <si>
    <t>Kelautan dan Perikanan</t>
  </si>
  <si>
    <t>Produksi perikanan</t>
  </si>
  <si>
    <t>DKP</t>
  </si>
  <si>
    <t>- Perikanan Tangkap</t>
  </si>
  <si>
    <t>- Perikanan Budidaya</t>
  </si>
  <si>
    <t>- Garam</t>
  </si>
  <si>
    <t>Konsumsi ikan</t>
  </si>
  <si>
    <t>Kg/Kapita/ tahun</t>
  </si>
  <si>
    <t>56,96</t>
  </si>
  <si>
    <t>Proporsi tangkapan ikan yang berada dalam batasan biologis yang aman</t>
  </si>
  <si>
    <t>80,67</t>
  </si>
  <si>
    <t>Rasio kawasan lindung perairan terhadap total luas perairan teritorial</t>
  </si>
  <si>
    <t>4,96</t>
  </si>
  <si>
    <t>Luasan kawasan konservasi</t>
  </si>
  <si>
    <t>Ha</t>
  </si>
  <si>
    <t>Nilai tukar nelayan</t>
  </si>
  <si>
    <t>DKP/BPS</t>
  </si>
  <si>
    <t>Nilai Ekspor perikanan</t>
  </si>
  <si>
    <t>US $</t>
  </si>
  <si>
    <t>1.631.646</t>
  </si>
  <si>
    <t>Kontribusi sektor kelautan dan perikanan terhadap PDRB</t>
  </si>
  <si>
    <t>5,23</t>
  </si>
  <si>
    <t>Peternakan</t>
  </si>
  <si>
    <t>Peningkatan Produksi Peternakan Ruminansia</t>
  </si>
  <si>
    <t>DISNAK</t>
  </si>
  <si>
    <t>9.1.1.</t>
  </si>
  <si>
    <t>- Produksi daging</t>
  </si>
  <si>
    <t>9.1.2.</t>
  </si>
  <si>
    <t>- produksi Susu</t>
  </si>
  <si>
    <t>Peningkatan Produksi Peternakan Non Ruminansia</t>
  </si>
  <si>
    <t>9.2.1.</t>
  </si>
  <si>
    <t>- Produksi daging Unggas</t>
  </si>
  <si>
    <t>9.2.2.</t>
  </si>
  <si>
    <t>- produksi Telur</t>
  </si>
  <si>
    <t>Nilai Tukar Peternak</t>
  </si>
  <si>
    <t>9.4.</t>
  </si>
  <si>
    <t>Indeks terima peternak</t>
  </si>
  <si>
    <t>9.5.</t>
  </si>
  <si>
    <t>Peningkatan Status Kesehatan Hewan terhadap Agen Penyakit</t>
  </si>
  <si>
    <t>9.5.1.</t>
  </si>
  <si>
    <t>- Bakteri</t>
  </si>
  <si>
    <t>15,24</t>
  </si>
  <si>
    <t>9.5.2.</t>
  </si>
  <si>
    <t>- Parasit</t>
  </si>
  <si>
    <t>26,52</t>
  </si>
  <si>
    <t>9.5.3.</t>
  </si>
  <si>
    <t>- Protozoa</t>
  </si>
  <si>
    <t>9.5.4.</t>
  </si>
  <si>
    <t>- Virus</t>
  </si>
  <si>
    <t>19,95</t>
  </si>
  <si>
    <t>PENUNJANG URUSAN</t>
  </si>
  <si>
    <t>Perencanaan Pembangunan</t>
  </si>
  <si>
    <t>Penunjang Urusan</t>
  </si>
  <si>
    <t>RPJPD yang telah ditetapkan dengan PERDA</t>
  </si>
  <si>
    <t>Ada/ tidak</t>
  </si>
  <si>
    <t>RPJMD yang telah ditetapkan dengan PERDA/PERKADA</t>
  </si>
  <si>
    <t>RKPD yang telah ditetapkan dengan PERKADA</t>
  </si>
  <si>
    <t>RTRW yang telah ditetapkan dengan QANUN</t>
  </si>
  <si>
    <t>RKPA yang telah ditetapkan dengan Pergub</t>
  </si>
  <si>
    <t>Tersedianya sistem perencanaan secara elektronik</t>
  </si>
  <si>
    <t>Terkendalinya pelaksanaan kegiatan sumber dana APBA</t>
  </si>
  <si>
    <t>Keuangan</t>
  </si>
  <si>
    <t>Opini BPK terhadap laporan keuangan</t>
  </si>
  <si>
    <t>WTP/WDP</t>
  </si>
  <si>
    <t>WTP</t>
  </si>
  <si>
    <t>BPKA</t>
  </si>
  <si>
    <t>SILPA terhadap APBD</t>
  </si>
  <si>
    <t>23,61</t>
  </si>
  <si>
    <t>PAD terhadap pendapatan</t>
  </si>
  <si>
    <t>17,73</t>
  </si>
  <si>
    <t>Belanja pendidikan (20%)</t>
  </si>
  <si>
    <t>23,17</t>
  </si>
  <si>
    <t>Belanja kesehatan (10%)</t>
  </si>
  <si>
    <t>14,74</t>
  </si>
  <si>
    <t>Perbandingan antara belanja langsung dengan APBD</t>
  </si>
  <si>
    <t>BTL Tidak ada Lagi</t>
  </si>
  <si>
    <t>Perbandingan antara belanja tidak langsung dengan APBD</t>
  </si>
  <si>
    <t>Bagi hasil kabupaten/kota</t>
  </si>
  <si>
    <t>5,32</t>
  </si>
  <si>
    <t>APBD Kabupaten/Kota tepat waktu</t>
  </si>
  <si>
    <t>Kab/Kot</t>
  </si>
  <si>
    <t xml:space="preserve"> Kab/Kota yang memperoleh Opini WTP</t>
  </si>
  <si>
    <t>Kab/Kota</t>
  </si>
  <si>
    <t>Kepegawaian serta pendidikan dan pelatihan</t>
  </si>
  <si>
    <t>Rata-rata lama pegawai mendapatkan pendidikan dan pelatihan</t>
  </si>
  <si>
    <t>JP</t>
  </si>
  <si>
    <t>BPSDM</t>
  </si>
  <si>
    <t>Tidak dilaksanakan krn refocusing</t>
  </si>
  <si>
    <t>ASN yang mengikuti pendidikan dan pelatihan formal</t>
  </si>
  <si>
    <t>RPA2023-2026</t>
  </si>
  <si>
    <t>Pejabat ASN yang telah mengikuti pendidikan dan pelatihan struktural</t>
  </si>
  <si>
    <t>Jabatan pimpinan tinggi pada instansi pemerintah</t>
  </si>
  <si>
    <t>BKA</t>
  </si>
  <si>
    <t>Jabatan administrasi pada instansi pemerintah</t>
  </si>
  <si>
    <t>3.6.</t>
  </si>
  <si>
    <t>Pemangku jabatan fungsional tertentu pada instansi pemerintah</t>
  </si>
  <si>
    <t>3.7.</t>
  </si>
  <si>
    <t>Indek Profesionalisme Pegawai (IPP)</t>
  </si>
  <si>
    <t>62,10</t>
  </si>
  <si>
    <t>Penelitian dan pengembangan</t>
  </si>
  <si>
    <t>Implementasi rencana kelitbangan.</t>
  </si>
  <si>
    <t>Pemanfaatan hasil kelitbangan.</t>
  </si>
  <si>
    <t>Penerapan SIDa:</t>
  </si>
  <si>
    <t>Persentase kebijakan inovasi yang diterapkan di daerah.</t>
  </si>
  <si>
    <t>Pengawasan</t>
  </si>
  <si>
    <t>Jumlah temuan BPK</t>
  </si>
  <si>
    <t>Temuan</t>
  </si>
  <si>
    <t>INSPEK</t>
  </si>
  <si>
    <t>Sekretariat Dewan</t>
  </si>
  <si>
    <t>Tersedianya Rencana Kerja Tahunan</t>
  </si>
  <si>
    <t>Ada/Tidak</t>
  </si>
  <si>
    <t>SEKWAN</t>
  </si>
  <si>
    <t>Tersusun dan terintegrasinya Program-Program Kerja DPRD untuk melaksanakan fungsinya</t>
  </si>
  <si>
    <t>Terintegrasi program-program DPRD untuk melaksanakan fungsi pengawasan dan anggaran</t>
  </si>
  <si>
    <t>Keagamaan</t>
  </si>
  <si>
    <t xml:space="preserve">Indeks Pembangunan Syariat Islam </t>
  </si>
  <si>
    <t>Ijtihat, Ijma, Qiyas, dan Fatwa yang ditetapkan</t>
  </si>
  <si>
    <t>Fatwa</t>
  </si>
  <si>
    <t>MPU</t>
  </si>
  <si>
    <t>Sertifikat Produk Halal Yang diterbikan</t>
  </si>
  <si>
    <t>Mesjid yang melaksanakan shalat 5 waktu secara rutin</t>
  </si>
  <si>
    <t xml:space="preserve">Jumlah saran/pertimbangan dan rekomendasi </t>
  </si>
  <si>
    <t>Naskah</t>
  </si>
  <si>
    <t>Jumlah Penghimpunan ZISWAF</t>
  </si>
  <si>
    <t>Rp (000)</t>
  </si>
  <si>
    <t>74.000.000</t>
  </si>
  <si>
    <t>BMA</t>
  </si>
  <si>
    <t>Jumlah ZISWAF yang disalurkan</t>
  </si>
  <si>
    <t>85.000.000</t>
  </si>
  <si>
    <t>3.8</t>
  </si>
  <si>
    <t xml:space="preserve">Rasio ZIS yang disalurkan terhadap ZIS yang dikumpulkan </t>
  </si>
  <si>
    <t>rasio</t>
  </si>
  <si>
    <t>ASPEK DAYA SAING DAERAH</t>
  </si>
  <si>
    <t>Aspek Daya Saing Daerah</t>
  </si>
  <si>
    <t>Distribusi Pengeluaran konsumsi rumah tangga ADHB</t>
  </si>
  <si>
    <t>70,27</t>
  </si>
  <si>
    <t>Nilai Tukar Petani (NTP)</t>
  </si>
  <si>
    <t>Distribusi Pengeluaran konsumsi rumah tangga non makanan ADHB</t>
  </si>
  <si>
    <t>B.EKON/BPS</t>
  </si>
  <si>
    <t>Rasio Ekspor + Impor terhadap PDB (indikator keterbukaan ekonomi)</t>
  </si>
  <si>
    <t>1,28</t>
  </si>
  <si>
    <t>Rasio pinjaman terhadap simpanan di bank umum</t>
  </si>
  <si>
    <t>75,52</t>
  </si>
  <si>
    <t>73,94</t>
  </si>
  <si>
    <t>B.EKON/OJK/BI</t>
  </si>
  <si>
    <t>6.</t>
  </si>
  <si>
    <t>Rasio pinjaman terhadap simpanan di BPR</t>
  </si>
  <si>
    <t>7.</t>
  </si>
  <si>
    <t>Rasio ketergantungan</t>
  </si>
  <si>
    <t>34,86</t>
  </si>
  <si>
    <t>34,77</t>
  </si>
  <si>
    <t>8.</t>
  </si>
  <si>
    <t>Pertumbuhan keuntungan BUMA</t>
  </si>
  <si>
    <t>4,87</t>
  </si>
  <si>
    <t>B.EKON</t>
  </si>
  <si>
    <t>Keterangan :</t>
  </si>
  <si>
    <t>= Jika Realisasi Mencapai dan Melebihi Target</t>
  </si>
  <si>
    <t>= Jika Realisasi Mencapai Target</t>
  </si>
  <si>
    <t>= Jika Realisasi Tidak Mencapai Nilai Target</t>
  </si>
  <si>
    <t>n/a = Angka capaian belum tersedia</t>
  </si>
  <si>
    <t>CAPAIAN INDIKATOR KINERJA UTAMA (IKU)</t>
  </si>
  <si>
    <t xml:space="preserve">Interpretasi  : </t>
  </si>
  <si>
    <t>= Belum Tercapai</t>
  </si>
  <si>
    <t>= Sesuai/Tercapai</t>
  </si>
  <si>
    <t xml:space="preserve">= Melampaui </t>
  </si>
  <si>
    <t>NO URUT IKD</t>
  </si>
  <si>
    <t>No</t>
  </si>
  <si>
    <t>CAPAIAN NASIONAL</t>
  </si>
  <si>
    <t>CAPAIAN PEMERINTAH ACEH TERHADAP TARGET 2021</t>
  </si>
  <si>
    <t>IKU</t>
  </si>
  <si>
    <t>2</t>
  </si>
  <si>
    <t>Perolehan Nilai LAKIP Pemerintah Aceh</t>
  </si>
  <si>
    <t>BB-</t>
  </si>
  <si>
    <t>BB+</t>
  </si>
  <si>
    <t>AA-</t>
  </si>
  <si>
    <t>AA+</t>
  </si>
  <si>
    <t>B. Organ</t>
  </si>
  <si>
    <t xml:space="preserve">3. </t>
  </si>
  <si>
    <t>Nilai LPPD Pemerintah Aceh</t>
  </si>
  <si>
    <t>2,60/Tinggi</t>
  </si>
  <si>
    <t>2,7786/ Tinggi</t>
  </si>
  <si>
    <t>2,65/ Tinggi</t>
  </si>
  <si>
    <t>2,70/ Tinggi</t>
  </si>
  <si>
    <t>2,75/ Tinggi</t>
  </si>
  <si>
    <t>2,80/ Tinggi</t>
  </si>
  <si>
    <t>B. Tapem</t>
  </si>
  <si>
    <t>Tingkat kapabilitas pengawasan internal pemerintah (APIP)</t>
  </si>
  <si>
    <t>Level</t>
  </si>
  <si>
    <t>Inspek</t>
  </si>
  <si>
    <t>Turunan UUPA yang ditetapkan</t>
  </si>
  <si>
    <t>Regulasi</t>
  </si>
  <si>
    <t>B. Hukum</t>
  </si>
  <si>
    <t>Jumlah penerimaan Infaq/sadaqah</t>
  </si>
  <si>
    <t>Rp. (000)</t>
  </si>
  <si>
    <t>Peningkatan Kunjungan Wisatawan ke Aceh</t>
  </si>
  <si>
    <t>-48,52</t>
  </si>
  <si>
    <t>Nilai Tukar Nelayan (NTN)</t>
  </si>
  <si>
    <t>Jumlah Produksi daging</t>
  </si>
  <si>
    <t>Jumlah Produksi Perikanan</t>
  </si>
  <si>
    <t>6,00</t>
  </si>
  <si>
    <t>17</t>
  </si>
  <si>
    <t>Kontribusi Pajak terhadap PAA</t>
  </si>
  <si>
    <t>0,202</t>
  </si>
  <si>
    <t>18.</t>
  </si>
  <si>
    <t>Kontribusi Zakat terhadap PAA</t>
  </si>
  <si>
    <t>0,189</t>
  </si>
  <si>
    <t>22.01</t>
  </si>
  <si>
    <t>22.02</t>
  </si>
  <si>
    <t>22.03</t>
  </si>
  <si>
    <t>254.1</t>
  </si>
  <si>
    <t>25.2</t>
  </si>
  <si>
    <t>25.3</t>
  </si>
  <si>
    <t>2.1</t>
  </si>
  <si>
    <t>145,00</t>
  </si>
  <si>
    <t>140,00</t>
  </si>
  <si>
    <t>29.</t>
  </si>
  <si>
    <t>Cakupan Keberhaslilan Pengobatan TB  (Success rate)</t>
  </si>
  <si>
    <t>&gt;90</t>
  </si>
  <si>
    <t>30.</t>
  </si>
  <si>
    <t>Cakupan Kabupaten/Kota yang memasuki Tahapan Eliminasi Malaria</t>
  </si>
  <si>
    <t>Pekerjaan Umum dan Penataan Ruang</t>
  </si>
  <si>
    <t>35.</t>
  </si>
  <si>
    <t>153,58/Sedang</t>
  </si>
  <si>
    <t>37.</t>
  </si>
  <si>
    <t>Indeks Kualitas Lingkungan Hidup</t>
  </si>
  <si>
    <t>K</t>
  </si>
  <si>
    <t>3,2363/ Tinggi</t>
  </si>
  <si>
    <t>99,3</t>
  </si>
  <si>
    <t>Jumlah Indikator Yang Tidak Tercapai</t>
  </si>
  <si>
    <t>Total</t>
  </si>
  <si>
    <t>BAPPEDA/BPS (makro)</t>
  </si>
  <si>
    <t>PENJELASAN TIDAK TERCAPAI</t>
  </si>
  <si>
    <t>2022 (min sd Tw 1)</t>
  </si>
  <si>
    <t>FILTER SKPA DISINI</t>
  </si>
  <si>
    <t>WAJIB 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</si>
</sst>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164" formatCode="_(* #,##0_);_(* \(#,##0\);_(* &quot;-&quot;_);_(@_)"/>
    <numFmt numFmtId="165" formatCode="_-* #,##0.00_-;\-* #,##0.00_-;_-* &quot;-&quot;_-;_-@_-"/>
    <numFmt numFmtId="166" formatCode="#,##0;#,##0"/>
    <numFmt numFmtId="167" formatCode="#,##0.00;#,##0.00"/>
    <numFmt numFmtId="168" formatCode="#,##0.000;#,##0.000"/>
    <numFmt numFmtId="169" formatCode="###0;###0"/>
    <numFmt numFmtId="170" formatCode="###,000;###,000"/>
    <numFmt numFmtId="171" formatCode="#,##0.00000;#,##0.00000"/>
    <numFmt numFmtId="172" formatCode="#,##0.0;#,##0.0"/>
    <numFmt numFmtId="173" formatCode="_(* #,##0.00_);_(* \(#,##0.00\);_(* &quot;-&quot;_);_(@_)"/>
    <numFmt numFmtId="174" formatCode="0.000"/>
    <numFmt numFmtId="175" formatCode="0.0"/>
    <numFmt numFmtId="176" formatCode="###0.00;###0.00"/>
    <numFmt numFmtId="177" formatCode="&quot;Rp&quot;#,##0_);[Red]\(&quot;Rp&quot;#,##0\)"/>
    <numFmt numFmtId="178" formatCode="_-* #,##0.000_-;\-* #,##0.000_-;_-* &quot;-&quot;_-;_-@_-"/>
  </numFmts>
  <fonts count="4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b/>
      <sz val="18"/>
      <color theme="1"/>
      <name val="Tahoma"/>
      <family val="2"/>
    </font>
    <font>
      <b/>
      <sz val="14"/>
      <color theme="1"/>
      <name val="Tahoma"/>
      <family val="2"/>
    </font>
    <font>
      <sz val="14"/>
      <name val="Tahoma"/>
      <family val="2"/>
    </font>
    <font>
      <b/>
      <sz val="12"/>
      <color theme="1"/>
      <name val="Tahoma"/>
      <family val="2"/>
    </font>
    <font>
      <b/>
      <sz val="12"/>
      <name val="Cambria"/>
      <family val="1"/>
    </font>
    <font>
      <sz val="11"/>
      <color theme="1"/>
      <name val="Tahoma"/>
      <family val="2"/>
    </font>
    <font>
      <sz val="11"/>
      <name val="Tahoma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2"/>
      <color theme="1"/>
      <name val="Cambria"/>
      <family val="1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b/>
      <sz val="12"/>
      <color theme="0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sz val="12"/>
      <color theme="0"/>
      <name val="Tahoma"/>
      <family val="2"/>
    </font>
    <font>
      <sz val="12"/>
      <color rgb="FF000000"/>
      <name val="Cambria"/>
      <family val="1"/>
    </font>
    <font>
      <sz val="9"/>
      <color theme="1"/>
      <name val="Tahoma"/>
      <family val="2"/>
    </font>
    <font>
      <sz val="12"/>
      <color rgb="FFFF0000"/>
      <name val="Tahoma"/>
      <family val="2"/>
    </font>
    <font>
      <sz val="9"/>
      <color theme="0"/>
      <name val="Tahoma"/>
      <family val="2"/>
    </font>
    <font>
      <b/>
      <sz val="14"/>
      <name val="Tahoma"/>
      <family val="2"/>
    </font>
    <font>
      <sz val="12"/>
      <color theme="8" tint="-0.249977111117893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ArialMT"/>
      <charset val="134"/>
    </font>
    <font>
      <sz val="10"/>
      <color rgb="FF000000"/>
      <name val="ArialMT"/>
      <charset val="134"/>
    </font>
    <font>
      <b/>
      <sz val="9"/>
      <name val="Tahoma"/>
      <family val="2"/>
    </font>
    <font>
      <sz val="9"/>
      <name val="Tahoma"/>
      <family val="2"/>
    </font>
    <font>
      <b/>
      <sz val="14"/>
      <color theme="0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4"/>
      <color rgb="FF000000"/>
      <name val="Tahoma"/>
      <family val="2"/>
    </font>
    <font>
      <b/>
      <sz val="14"/>
      <color rgb="FF000000"/>
      <name val="Tahoma"/>
      <family val="2"/>
    </font>
    <font>
      <sz val="14"/>
      <color rgb="FFFF0000"/>
      <name val="Tahoma"/>
      <family val="2"/>
    </font>
    <font>
      <b/>
      <sz val="12"/>
      <color theme="1"/>
      <name val="Hiragino Maru Gothic Pro W4"/>
      <family val="2"/>
      <charset val="128"/>
    </font>
    <font>
      <sz val="12"/>
      <color theme="1"/>
      <name val="Hiragino Maru Gothic Pro W4"/>
      <family val="2"/>
      <charset val="128"/>
    </font>
    <font>
      <sz val="12"/>
      <color rgb="FFFF0000"/>
      <name val="Hiragino Maru Gothic Pro W4"/>
      <family val="2"/>
      <charset val="128"/>
    </font>
    <font>
      <sz val="12"/>
      <name val="Hiragino Maru Gothic Pro W4"/>
      <family val="2"/>
      <charset val="12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auto="1"/>
      </right>
      <top/>
      <bottom style="thin">
        <color rgb="FF0070C0"/>
      </bottom>
      <diagonal/>
    </border>
    <border>
      <left/>
      <right style="medium">
        <color auto="1"/>
      </right>
      <top/>
      <bottom style="thin">
        <color rgb="FF0070C0"/>
      </bottom>
      <diagonal/>
    </border>
    <border>
      <left style="medium">
        <color auto="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auto="1"/>
      </right>
      <top style="thin">
        <color rgb="FF0070C0"/>
      </top>
      <bottom style="thin">
        <color rgb="FF0070C0"/>
      </bottom>
      <diagonal/>
    </border>
    <border>
      <left/>
      <right style="medium">
        <color auto="1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rgb="FF0070C0"/>
      </top>
      <bottom style="thin">
        <color rgb="FF0070C0"/>
      </bottom>
      <diagonal/>
    </border>
    <border>
      <left style="medium">
        <color auto="1"/>
      </left>
      <right style="thin">
        <color rgb="FF0070C0"/>
      </right>
      <top style="thin">
        <color rgb="FF0070C0"/>
      </top>
      <bottom style="medium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auto="1"/>
      </bottom>
      <diagonal/>
    </border>
    <border>
      <left style="thin">
        <color rgb="FF0070C0"/>
      </left>
      <right style="medium">
        <color auto="1"/>
      </right>
      <top style="thin">
        <color rgb="FF0070C0"/>
      </top>
      <bottom style="medium">
        <color auto="1"/>
      </bottom>
      <diagonal/>
    </border>
    <border>
      <left/>
      <right style="medium">
        <color auto="1"/>
      </right>
      <top style="thin">
        <color rgb="FF0070C0"/>
      </top>
      <bottom style="medium">
        <color auto="1"/>
      </bottom>
      <diagonal/>
    </border>
    <border>
      <left style="medium">
        <color auto="1"/>
      </left>
      <right style="thin">
        <color rgb="FF0070C0"/>
      </right>
      <top style="medium">
        <color auto="1"/>
      </top>
      <bottom/>
      <diagonal/>
    </border>
    <border>
      <left style="thin">
        <color rgb="FF0070C0"/>
      </left>
      <right style="thin">
        <color rgb="FF0070C0"/>
      </right>
      <top style="medium">
        <color auto="1"/>
      </top>
      <bottom/>
      <diagonal/>
    </border>
    <border>
      <left style="thin">
        <color rgb="FF0070C0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0070C0"/>
      </right>
      <top/>
      <bottom style="thin">
        <color auto="1"/>
      </bottom>
      <diagonal/>
    </border>
    <border>
      <left style="thin">
        <color rgb="FF0070C0"/>
      </left>
      <right style="thin">
        <color rgb="FF0070C0"/>
      </right>
      <top/>
      <bottom style="thin">
        <color auto="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auto="1"/>
      </bottom>
      <diagonal/>
    </border>
    <border>
      <left style="thin">
        <color theme="9" tint="-0.2499465926084170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0070C0"/>
      </right>
      <top/>
      <bottom style="double">
        <color auto="1"/>
      </bottom>
      <diagonal/>
    </border>
    <border>
      <left style="thin">
        <color rgb="FF0070C0"/>
      </left>
      <right style="thin">
        <color rgb="FF0070C0"/>
      </right>
      <top/>
      <bottom style="double">
        <color auto="1"/>
      </bottom>
      <diagonal/>
    </border>
    <border>
      <left style="thin">
        <color rgb="FF0070C0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70C0"/>
      </left>
      <right style="thin">
        <color theme="4"/>
      </right>
      <top style="double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auto="1"/>
      </top>
      <bottom style="thin">
        <color theme="4"/>
      </bottom>
      <diagonal/>
    </border>
    <border>
      <left style="thin">
        <color theme="4"/>
      </left>
      <right style="thin">
        <color theme="9" tint="0.39985351115451523"/>
      </right>
      <top style="thin">
        <color theme="4"/>
      </top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rgb="FF0070C0"/>
      </right>
      <top style="thin">
        <color theme="4"/>
      </top>
      <bottom style="thin">
        <color theme="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70C0"/>
      </left>
      <right style="thin">
        <color theme="4"/>
      </right>
      <top style="thin">
        <color theme="4"/>
      </top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auto="1"/>
      </bottom>
      <diagonal/>
    </border>
    <border>
      <left style="thin">
        <color rgb="FF0070C0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rgb="FF0070C0"/>
      </right>
      <top/>
      <bottom style="thin">
        <color theme="4"/>
      </bottom>
      <diagonal/>
    </border>
    <border>
      <left style="thin">
        <color auto="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medium">
        <color auto="1"/>
      </bottom>
      <diagonal/>
    </border>
    <border>
      <left style="thin">
        <color theme="4"/>
      </left>
      <right style="thin">
        <color rgb="FF0070C0"/>
      </right>
      <top style="thin">
        <color theme="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28">
    <xf numFmtId="0" fontId="0" fillId="0" borderId="0" xfId="0"/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vertical="center" wrapText="1"/>
    </xf>
    <xf numFmtId="0" fontId="6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3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2" borderId="0" xfId="2" applyFont="1" applyFill="1" applyAlignment="1">
      <alignment horizontal="center" vertical="top"/>
    </xf>
    <xf numFmtId="0" fontId="10" fillId="0" borderId="0" xfId="2" applyFont="1" applyAlignment="1">
      <alignment horizontal="center" vertical="top" wrapText="1"/>
    </xf>
    <xf numFmtId="0" fontId="9" fillId="3" borderId="7" xfId="2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top" wrapText="1"/>
    </xf>
    <xf numFmtId="0" fontId="10" fillId="3" borderId="8" xfId="2" applyFont="1" applyFill="1" applyBorder="1" applyAlignment="1">
      <alignment horizontal="center" vertical="top"/>
    </xf>
    <xf numFmtId="0" fontId="9" fillId="3" borderId="8" xfId="2" applyFont="1" applyFill="1" applyBorder="1" applyAlignment="1">
      <alignment horizontal="center" vertical="top"/>
    </xf>
    <xf numFmtId="0" fontId="10" fillId="4" borderId="8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top"/>
    </xf>
    <xf numFmtId="0" fontId="10" fillId="4" borderId="9" xfId="2" applyFont="1" applyFill="1" applyBorder="1" applyAlignment="1">
      <alignment horizontal="center" vertical="top"/>
    </xf>
    <xf numFmtId="0" fontId="9" fillId="4" borderId="10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11" fillId="2" borderId="0" xfId="2" applyFont="1" applyFill="1" applyAlignment="1">
      <alignment vertical="top"/>
    </xf>
    <xf numFmtId="0" fontId="12" fillId="2" borderId="0" xfId="2" applyFont="1" applyFill="1" applyAlignment="1">
      <alignment vertical="top" wrapText="1"/>
    </xf>
    <xf numFmtId="0" fontId="7" fillId="5" borderId="11" xfId="2" applyFont="1" applyFill="1" applyBorder="1" applyAlignment="1">
      <alignment horizontal="left" vertical="center"/>
    </xf>
    <xf numFmtId="0" fontId="7" fillId="5" borderId="12" xfId="2" applyFont="1" applyFill="1" applyBorder="1" applyAlignment="1">
      <alignment vertical="center" wrapText="1"/>
    </xf>
    <xf numFmtId="0" fontId="12" fillId="5" borderId="12" xfId="2" applyFont="1" applyFill="1" applyBorder="1" applyAlignment="1">
      <alignment horizontal="center" vertical="top" wrapText="1"/>
    </xf>
    <xf numFmtId="0" fontId="12" fillId="5" borderId="12" xfId="2" applyFont="1" applyFill="1" applyBorder="1" applyAlignment="1">
      <alignment horizontal="center" vertical="top"/>
    </xf>
    <xf numFmtId="0" fontId="11" fillId="5" borderId="12" xfId="2" applyFont="1" applyFill="1" applyBorder="1" applyAlignment="1">
      <alignment horizontal="center" vertical="top"/>
    </xf>
    <xf numFmtId="0" fontId="12" fillId="5" borderId="12" xfId="2" applyFont="1" applyFill="1" applyBorder="1" applyAlignment="1">
      <alignment horizontal="center" vertical="center" wrapText="1"/>
    </xf>
    <xf numFmtId="0" fontId="12" fillId="5" borderId="13" xfId="2" applyFont="1" applyFill="1" applyBorder="1" applyAlignment="1">
      <alignment vertical="top"/>
    </xf>
    <xf numFmtId="0" fontId="7" fillId="5" borderId="14" xfId="2" applyFont="1" applyFill="1" applyBorder="1" applyAlignment="1">
      <alignment horizontal="center" vertical="top" wrapText="1"/>
    </xf>
    <xf numFmtId="0" fontId="7" fillId="2" borderId="0" xfId="2" applyFont="1" applyFill="1" applyAlignment="1">
      <alignment horizontal="center" vertical="top" wrapText="1"/>
    </xf>
    <xf numFmtId="0" fontId="13" fillId="0" borderId="0" xfId="2" applyFont="1" applyAlignment="1">
      <alignment vertical="top"/>
    </xf>
    <xf numFmtId="0" fontId="14" fillId="0" borderId="0" xfId="0" applyFont="1" applyAlignment="1">
      <alignment vertical="center"/>
    </xf>
    <xf numFmtId="0" fontId="7" fillId="5" borderId="15" xfId="2" applyFont="1" applyFill="1" applyBorder="1" applyAlignment="1">
      <alignment horizontal="left" vertical="center"/>
    </xf>
    <xf numFmtId="0" fontId="7" fillId="5" borderId="16" xfId="2" applyFont="1" applyFill="1" applyBorder="1" applyAlignment="1">
      <alignment vertical="center" wrapText="1"/>
    </xf>
    <xf numFmtId="0" fontId="12" fillId="5" borderId="16" xfId="2" applyFont="1" applyFill="1" applyBorder="1" applyAlignment="1">
      <alignment horizontal="center" vertical="top" wrapText="1"/>
    </xf>
    <xf numFmtId="0" fontId="12" fillId="5" borderId="16" xfId="2" applyFont="1" applyFill="1" applyBorder="1" applyAlignment="1">
      <alignment horizontal="center" vertical="top"/>
    </xf>
    <xf numFmtId="0" fontId="11" fillId="5" borderId="16" xfId="2" applyFont="1" applyFill="1" applyBorder="1" applyAlignment="1">
      <alignment horizontal="center" vertical="top"/>
    </xf>
    <xf numFmtId="0" fontId="12" fillId="5" borderId="16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vertical="top"/>
    </xf>
    <xf numFmtId="0" fontId="7" fillId="5" borderId="18" xfId="2" applyFont="1" applyFill="1" applyBorder="1" applyAlignment="1">
      <alignment horizontal="center" vertical="top" wrapText="1"/>
    </xf>
    <xf numFmtId="0" fontId="7" fillId="2" borderId="0" xfId="2" applyFont="1" applyFill="1" applyAlignment="1">
      <alignment horizontal="left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5" fillId="0" borderId="15" xfId="2" applyFont="1" applyBorder="1" applyAlignment="1">
      <alignment horizontal="center" vertical="center"/>
    </xf>
    <xf numFmtId="0" fontId="15" fillId="0" borderId="16" xfId="2" applyFont="1" applyBorder="1" applyAlignment="1">
      <alignment vertical="center" wrapText="1"/>
    </xf>
    <xf numFmtId="0" fontId="15" fillId="0" borderId="16" xfId="2" applyFont="1" applyBorder="1" applyAlignment="1">
      <alignment horizontal="center" vertical="center" wrapText="1"/>
    </xf>
    <xf numFmtId="165" fontId="11" fillId="2" borderId="16" xfId="3" quotePrefix="1" applyNumberFormat="1" applyFont="1" applyFill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2" fontId="13" fillId="0" borderId="16" xfId="2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166" fontId="15" fillId="0" borderId="16" xfId="2" quotePrefix="1" applyNumberFormat="1" applyFont="1" applyBorder="1" applyAlignment="1">
      <alignment horizontal="center" vertical="center" wrapText="1"/>
    </xf>
    <xf numFmtId="167" fontId="15" fillId="0" borderId="16" xfId="2" applyNumberFormat="1" applyFont="1" applyBorder="1" applyAlignment="1">
      <alignment horizontal="center" vertical="center" wrapText="1"/>
    </xf>
    <xf numFmtId="3" fontId="16" fillId="0" borderId="16" xfId="2" applyNumberFormat="1" applyFont="1" applyBorder="1" applyAlignment="1">
      <alignment horizontal="center" vertical="center"/>
    </xf>
    <xf numFmtId="0" fontId="11" fillId="0" borderId="17" xfId="2" applyFont="1" applyBorder="1" applyAlignment="1">
      <alignment vertical="center"/>
    </xf>
    <xf numFmtId="0" fontId="9" fillId="0" borderId="18" xfId="2" applyFont="1" applyBorder="1" applyAlignment="1">
      <alignment vertical="center" wrapText="1"/>
    </xf>
    <xf numFmtId="0" fontId="11" fillId="2" borderId="0" xfId="2" applyFont="1" applyFill="1" applyAlignment="1">
      <alignment vertical="center" wrapText="1"/>
    </xf>
    <xf numFmtId="0" fontId="13" fillId="0" borderId="0" xfId="2" applyFont="1" applyAlignment="1">
      <alignment vertical="center"/>
    </xf>
    <xf numFmtId="0" fontId="7" fillId="2" borderId="0" xfId="2" applyFont="1" applyFill="1" applyAlignment="1">
      <alignment vertical="top"/>
    </xf>
    <xf numFmtId="166" fontId="15" fillId="0" borderId="16" xfId="2" applyNumberFormat="1" applyFont="1" applyBorder="1" applyAlignment="1">
      <alignment horizontal="center" vertical="center" wrapText="1"/>
    </xf>
    <xf numFmtId="2" fontId="15" fillId="0" borderId="16" xfId="2" applyNumberFormat="1" applyFont="1" applyBorder="1" applyAlignment="1">
      <alignment horizontal="center" vertical="center" wrapText="1"/>
    </xf>
    <xf numFmtId="2" fontId="15" fillId="0" borderId="16" xfId="2" applyNumberFormat="1" applyFont="1" applyBorder="1" applyAlignment="1">
      <alignment horizontal="center" vertical="center"/>
    </xf>
    <xf numFmtId="167" fontId="13" fillId="0" borderId="16" xfId="2" applyNumberFormat="1" applyFont="1" applyBorder="1" applyAlignment="1">
      <alignment horizontal="center" vertical="center" wrapText="1"/>
    </xf>
    <xf numFmtId="164" fontId="11" fillId="0" borderId="16" xfId="3" quotePrefix="1" applyFont="1" applyFill="1" applyBorder="1" applyAlignment="1">
      <alignment horizontal="center" vertical="center"/>
    </xf>
    <xf numFmtId="3" fontId="17" fillId="0" borderId="19" xfId="2" applyNumberFormat="1" applyFont="1" applyBorder="1" applyAlignment="1">
      <alignment horizontal="center" vertical="center"/>
    </xf>
    <xf numFmtId="0" fontId="12" fillId="4" borderId="5" xfId="2" applyFont="1" applyFill="1" applyBorder="1" applyAlignment="1">
      <alignment horizontal="left" vertical="center"/>
    </xf>
    <xf numFmtId="0" fontId="15" fillId="0" borderId="15" xfId="2" applyFont="1" applyBorder="1" applyAlignment="1">
      <alignment horizontal="center" vertical="center" wrapText="1"/>
    </xf>
    <xf numFmtId="3" fontId="16" fillId="0" borderId="19" xfId="2" applyNumberFormat="1" applyFont="1" applyBorder="1" applyAlignment="1">
      <alignment horizontal="center" vertical="center"/>
    </xf>
    <xf numFmtId="168" fontId="13" fillId="0" borderId="16" xfId="2" applyNumberFormat="1" applyFont="1" applyBorder="1" applyAlignment="1">
      <alignment horizontal="center" vertical="center" wrapText="1"/>
    </xf>
    <xf numFmtId="0" fontId="12" fillId="6" borderId="19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left" vertical="center"/>
    </xf>
    <xf numFmtId="0" fontId="13" fillId="7" borderId="19" xfId="2" applyFont="1" applyFill="1" applyBorder="1" applyAlignment="1">
      <alignment horizontal="center" vertical="center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/>
    </xf>
    <xf numFmtId="0" fontId="11" fillId="5" borderId="16" xfId="2" applyFont="1" applyFill="1" applyBorder="1" applyAlignment="1">
      <alignment horizontal="center" vertical="center"/>
    </xf>
    <xf numFmtId="166" fontId="15" fillId="5" borderId="16" xfId="2" applyNumberFormat="1" applyFont="1" applyFill="1" applyBorder="1" applyAlignment="1">
      <alignment horizontal="center" vertical="center" wrapText="1"/>
    </xf>
    <xf numFmtId="167" fontId="15" fillId="5" borderId="16" xfId="2" applyNumberFormat="1" applyFont="1" applyFill="1" applyBorder="1" applyAlignment="1">
      <alignment horizontal="center" vertical="center" wrapText="1"/>
    </xf>
    <xf numFmtId="3" fontId="16" fillId="5" borderId="16" xfId="2" applyNumberFormat="1" applyFont="1" applyFill="1" applyBorder="1" applyAlignment="1">
      <alignment horizontal="center" vertical="center"/>
    </xf>
    <xf numFmtId="0" fontId="12" fillId="5" borderId="16" xfId="2" applyFont="1" applyFill="1" applyBorder="1" applyAlignment="1">
      <alignment vertical="center"/>
    </xf>
    <xf numFmtId="0" fontId="11" fillId="5" borderId="17" xfId="2" applyFont="1" applyFill="1" applyBorder="1" applyAlignment="1">
      <alignment vertical="center"/>
    </xf>
    <xf numFmtId="0" fontId="11" fillId="5" borderId="18" xfId="2" applyFont="1" applyFill="1" applyBorder="1" applyAlignment="1">
      <alignment vertical="center" wrapText="1"/>
    </xf>
    <xf numFmtId="0" fontId="11" fillId="2" borderId="16" xfId="2" applyFont="1" applyFill="1" applyBorder="1" applyAlignment="1">
      <alignment horizontal="center" vertical="center"/>
    </xf>
    <xf numFmtId="0" fontId="11" fillId="0" borderId="18" xfId="2" applyFont="1" applyBorder="1" applyAlignment="1">
      <alignment vertical="center" wrapText="1"/>
    </xf>
    <xf numFmtId="167" fontId="15" fillId="0" borderId="16" xfId="2" quotePrefix="1" applyNumberFormat="1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3" fontId="12" fillId="0" borderId="16" xfId="2" applyNumberFormat="1" applyFont="1" applyBorder="1" applyAlignment="1">
      <alignment horizontal="center" vertical="center"/>
    </xf>
    <xf numFmtId="0" fontId="17" fillId="5" borderId="16" xfId="2" applyFont="1" applyFill="1" applyBorder="1" applyAlignment="1">
      <alignment horizontal="center" vertical="center"/>
    </xf>
    <xf numFmtId="0" fontId="11" fillId="2" borderId="0" xfId="2" applyFont="1" applyFill="1" applyAlignment="1">
      <alignment vertical="center"/>
    </xf>
    <xf numFmtId="169" fontId="15" fillId="0" borderId="16" xfId="2" applyNumberFormat="1" applyFont="1" applyBorder="1" applyAlignment="1">
      <alignment horizontal="center" vertical="center" wrapText="1"/>
    </xf>
    <xf numFmtId="3" fontId="17" fillId="0" borderId="16" xfId="2" applyNumberFormat="1" applyFont="1" applyBorder="1" applyAlignment="1">
      <alignment horizontal="center" vertical="center"/>
    </xf>
    <xf numFmtId="3" fontId="15" fillId="0" borderId="16" xfId="2" applyNumberFormat="1" applyFont="1" applyBorder="1" applyAlignment="1">
      <alignment horizontal="center" vertical="center"/>
    </xf>
    <xf numFmtId="3" fontId="13" fillId="0" borderId="16" xfId="2" applyNumberFormat="1" applyFont="1" applyBorder="1" applyAlignment="1">
      <alignment horizontal="center" vertical="center"/>
    </xf>
    <xf numFmtId="0" fontId="15" fillId="2" borderId="15" xfId="2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vertical="center" wrapText="1"/>
    </xf>
    <xf numFmtId="0" fontId="12" fillId="0" borderId="16" xfId="2" applyFont="1" applyBorder="1" applyAlignment="1">
      <alignment horizontal="center" vertical="center"/>
    </xf>
    <xf numFmtId="0" fontId="15" fillId="5" borderId="15" xfId="2" applyFont="1" applyFill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167" fontId="15" fillId="0" borderId="16" xfId="2" applyNumberFormat="1" applyFont="1" applyBorder="1" applyAlignment="1">
      <alignment horizontal="center" vertical="center"/>
    </xf>
    <xf numFmtId="0" fontId="18" fillId="0" borderId="18" xfId="2" applyFont="1" applyBorder="1" applyAlignment="1">
      <alignment vertical="center" wrapText="1"/>
    </xf>
    <xf numFmtId="0" fontId="7" fillId="5" borderId="15" xfId="2" applyFont="1" applyFill="1" applyBorder="1" applyAlignment="1">
      <alignment horizontal="center" vertical="center"/>
    </xf>
    <xf numFmtId="0" fontId="7" fillId="5" borderId="16" xfId="2" applyFont="1" applyFill="1" applyBorder="1" applyAlignment="1">
      <alignment vertical="center"/>
    </xf>
    <xf numFmtId="0" fontId="13" fillId="5" borderId="16" xfId="2" applyFont="1" applyFill="1" applyBorder="1" applyAlignment="1">
      <alignment horizontal="center" vertical="center"/>
    </xf>
    <xf numFmtId="169" fontId="15" fillId="5" borderId="16" xfId="2" applyNumberFormat="1" applyFont="1" applyFill="1" applyBorder="1" applyAlignment="1">
      <alignment horizontal="center" vertical="center" wrapText="1"/>
    </xf>
    <xf numFmtId="0" fontId="12" fillId="5" borderId="16" xfId="2" applyFont="1" applyFill="1" applyBorder="1" applyAlignment="1">
      <alignment horizontal="center" vertical="center"/>
    </xf>
    <xf numFmtId="0" fontId="19" fillId="0" borderId="20" xfId="0" applyFont="1" applyBorder="1" applyAlignment="1">
      <alignment vertical="center" wrapText="1"/>
    </xf>
    <xf numFmtId="0" fontId="7" fillId="5" borderId="15" xfId="2" applyFont="1" applyFill="1" applyBorder="1" applyAlignment="1">
      <alignment vertical="center"/>
    </xf>
    <xf numFmtId="167" fontId="15" fillId="5" borderId="16" xfId="2" applyNumberFormat="1" applyFont="1" applyFill="1" applyBorder="1" applyAlignment="1">
      <alignment horizontal="center" vertical="center"/>
    </xf>
    <xf numFmtId="0" fontId="15" fillId="8" borderId="15" xfId="2" applyFont="1" applyFill="1" applyBorder="1" applyAlignment="1">
      <alignment horizontal="center" vertical="center"/>
    </xf>
    <xf numFmtId="0" fontId="15" fillId="8" borderId="16" xfId="2" applyFont="1" applyFill="1" applyBorder="1" applyAlignment="1">
      <alignment vertical="center" wrapText="1"/>
    </xf>
    <xf numFmtId="0" fontId="15" fillId="8" borderId="16" xfId="2" applyFont="1" applyFill="1" applyBorder="1" applyAlignment="1">
      <alignment horizontal="center" vertical="center" wrapText="1"/>
    </xf>
    <xf numFmtId="0" fontId="11" fillId="8" borderId="16" xfId="2" applyFont="1" applyFill="1" applyBorder="1" applyAlignment="1">
      <alignment horizontal="center" vertical="center"/>
    </xf>
    <xf numFmtId="167" fontId="11" fillId="8" borderId="16" xfId="2" applyNumberFormat="1" applyFont="1" applyFill="1" applyBorder="1" applyAlignment="1">
      <alignment horizontal="center" vertical="center"/>
    </xf>
    <xf numFmtId="0" fontId="11" fillId="8" borderId="16" xfId="2" applyFont="1" applyFill="1" applyBorder="1" applyAlignment="1">
      <alignment vertical="center"/>
    </xf>
    <xf numFmtId="0" fontId="12" fillId="8" borderId="16" xfId="2" applyFont="1" applyFill="1" applyBorder="1" applyAlignment="1">
      <alignment vertical="center"/>
    </xf>
    <xf numFmtId="0" fontId="11" fillId="8" borderId="17" xfId="2" applyFont="1" applyFill="1" applyBorder="1" applyAlignment="1">
      <alignment vertical="center"/>
    </xf>
    <xf numFmtId="0" fontId="11" fillId="8" borderId="18" xfId="2" applyFont="1" applyFill="1" applyBorder="1" applyAlignment="1">
      <alignment vertical="center" wrapText="1"/>
    </xf>
    <xf numFmtId="0" fontId="13" fillId="0" borderId="16" xfId="2" applyFont="1" applyBorder="1" applyAlignment="1">
      <alignment horizontal="center" vertical="center" wrapText="1"/>
    </xf>
    <xf numFmtId="0" fontId="20" fillId="0" borderId="18" xfId="2" applyFont="1" applyBorder="1" applyAlignment="1">
      <alignment vertical="center" wrapText="1"/>
    </xf>
    <xf numFmtId="0" fontId="15" fillId="8" borderId="16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center" wrapText="1"/>
    </xf>
    <xf numFmtId="0" fontId="11" fillId="0" borderId="16" xfId="2" quotePrefix="1" applyFont="1" applyBorder="1" applyAlignment="1">
      <alignment horizontal="center" vertical="center"/>
    </xf>
    <xf numFmtId="166" fontId="11" fillId="0" borderId="16" xfId="2" quotePrefix="1" applyNumberFormat="1" applyFont="1" applyBorder="1" applyAlignment="1">
      <alignment horizontal="center" vertical="center" wrapText="1"/>
    </xf>
    <xf numFmtId="0" fontId="15" fillId="0" borderId="16" xfId="2" quotePrefix="1" applyFont="1" applyBorder="1" applyAlignment="1">
      <alignment horizontal="center" vertical="center"/>
    </xf>
    <xf numFmtId="0" fontId="11" fillId="8" borderId="16" xfId="2" applyFont="1" applyFill="1" applyBorder="1" applyAlignment="1">
      <alignment vertical="center" wrapText="1"/>
    </xf>
    <xf numFmtId="0" fontId="11" fillId="2" borderId="16" xfId="2" quotePrefix="1" applyFont="1" applyFill="1" applyBorder="1" applyAlignment="1">
      <alignment horizontal="center" vertical="center"/>
    </xf>
    <xf numFmtId="1" fontId="15" fillId="0" borderId="16" xfId="2" applyNumberFormat="1" applyFont="1" applyBorder="1" applyAlignment="1">
      <alignment horizontal="center" vertical="center"/>
    </xf>
    <xf numFmtId="170" fontId="15" fillId="0" borderId="16" xfId="2" applyNumberFormat="1" applyFont="1" applyBorder="1" applyAlignment="1">
      <alignment horizontal="center" vertical="center" wrapText="1"/>
    </xf>
    <xf numFmtId="168" fontId="15" fillId="0" borderId="16" xfId="2" applyNumberFormat="1" applyFont="1" applyBorder="1" applyAlignment="1">
      <alignment horizontal="center" vertical="center" wrapText="1"/>
    </xf>
    <xf numFmtId="171" fontId="15" fillId="0" borderId="16" xfId="2" applyNumberFormat="1" applyFont="1" applyBorder="1" applyAlignment="1">
      <alignment horizontal="center" vertical="center" wrapText="1"/>
    </xf>
    <xf numFmtId="0" fontId="13" fillId="8" borderId="16" xfId="2" applyFont="1" applyFill="1" applyBorder="1" applyAlignment="1">
      <alignment horizontal="center" vertical="center"/>
    </xf>
    <xf numFmtId="0" fontId="15" fillId="0" borderId="16" xfId="2" applyFont="1" applyBorder="1" applyAlignment="1">
      <alignment horizontal="left" vertical="center" wrapText="1"/>
    </xf>
    <xf numFmtId="172" fontId="15" fillId="0" borderId="16" xfId="2" applyNumberFormat="1" applyFont="1" applyBorder="1" applyAlignment="1">
      <alignment horizontal="center" vertical="center" wrapText="1"/>
    </xf>
    <xf numFmtId="0" fontId="16" fillId="5" borderId="15" xfId="2" applyFont="1" applyFill="1" applyBorder="1" applyAlignment="1">
      <alignment horizontal="center" vertical="center"/>
    </xf>
    <xf numFmtId="2" fontId="15" fillId="5" borderId="16" xfId="2" applyNumberFormat="1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left" vertical="center" wrapText="1"/>
    </xf>
    <xf numFmtId="20" fontId="15" fillId="0" borderId="15" xfId="2" quotePrefix="1" applyNumberFormat="1" applyFont="1" applyBorder="1" applyAlignment="1">
      <alignment horizontal="center" vertical="center"/>
    </xf>
    <xf numFmtId="0" fontId="13" fillId="2" borderId="16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3" fillId="0" borderId="16" xfId="2" quotePrefix="1" applyFont="1" applyBorder="1" applyAlignment="1">
      <alignment horizontal="center" vertical="center"/>
    </xf>
    <xf numFmtId="173" fontId="21" fillId="0" borderId="16" xfId="1" applyNumberFormat="1" applyFont="1" applyFill="1" applyBorder="1" applyAlignment="1">
      <alignment horizontal="center" vertical="center" wrapText="1" shrinkToFit="1"/>
    </xf>
    <xf numFmtId="0" fontId="13" fillId="2" borderId="16" xfId="2" applyFont="1" applyFill="1" applyBorder="1" applyAlignment="1">
      <alignment vertical="center" wrapText="1"/>
    </xf>
    <xf numFmtId="0" fontId="22" fillId="2" borderId="0" xfId="2" applyFont="1" applyFill="1" applyAlignment="1">
      <alignment vertical="center" wrapText="1"/>
    </xf>
    <xf numFmtId="166" fontId="11" fillId="0" borderId="16" xfId="2" applyNumberFormat="1" applyFont="1" applyBorder="1" applyAlignment="1">
      <alignment horizontal="center" vertical="center"/>
    </xf>
    <xf numFmtId="167" fontId="11" fillId="0" borderId="16" xfId="2" applyNumberFormat="1" applyFont="1" applyBorder="1" applyAlignment="1">
      <alignment horizontal="center" vertical="center"/>
    </xf>
    <xf numFmtId="166" fontId="15" fillId="0" borderId="16" xfId="2" applyNumberFormat="1" applyFont="1" applyBorder="1" applyAlignment="1">
      <alignment horizontal="center" vertical="center"/>
    </xf>
    <xf numFmtId="166" fontId="15" fillId="0" borderId="16" xfId="0" applyNumberFormat="1" applyFont="1" applyBorder="1" applyAlignment="1">
      <alignment horizontal="center" vertical="center" wrapText="1"/>
    </xf>
    <xf numFmtId="167" fontId="15" fillId="0" borderId="16" xfId="0" applyNumberFormat="1" applyFont="1" applyBorder="1" applyAlignment="1">
      <alignment horizontal="center" vertical="center" wrapText="1"/>
    </xf>
    <xf numFmtId="0" fontId="22" fillId="0" borderId="18" xfId="2" applyFont="1" applyBorder="1" applyAlignment="1">
      <alignment vertical="center" wrapText="1"/>
    </xf>
    <xf numFmtId="172" fontId="15" fillId="0" borderId="16" xfId="0" applyNumberFormat="1" applyFont="1" applyBorder="1" applyAlignment="1">
      <alignment horizontal="center" vertical="center" wrapText="1"/>
    </xf>
    <xf numFmtId="0" fontId="11" fillId="0" borderId="16" xfId="2" applyFont="1" applyBorder="1" applyAlignment="1">
      <alignment vertical="center" wrapText="1"/>
    </xf>
    <xf numFmtId="0" fontId="13" fillId="2" borderId="16" xfId="2" applyFont="1" applyFill="1" applyBorder="1" applyAlignment="1">
      <alignment horizontal="center" vertical="center" wrapText="1"/>
    </xf>
    <xf numFmtId="20" fontId="15" fillId="0" borderId="15" xfId="2" applyNumberFormat="1" applyFont="1" applyBorder="1" applyAlignment="1">
      <alignment horizontal="center" vertical="center"/>
    </xf>
    <xf numFmtId="20" fontId="16" fillId="5" borderId="15" xfId="2" quotePrefix="1" applyNumberFormat="1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 wrapText="1"/>
    </xf>
    <xf numFmtId="174" fontId="15" fillId="0" borderId="16" xfId="2" applyNumberFormat="1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66" fontId="15" fillId="2" borderId="16" xfId="2" quotePrefix="1" applyNumberFormat="1" applyFont="1" applyFill="1" applyBorder="1" applyAlignment="1">
      <alignment horizontal="center" vertical="center" wrapText="1"/>
    </xf>
    <xf numFmtId="167" fontId="15" fillId="2" borderId="16" xfId="2" applyNumberFormat="1" applyFont="1" applyFill="1" applyBorder="1" applyAlignment="1">
      <alignment horizontal="center" vertical="center" wrapText="1"/>
    </xf>
    <xf numFmtId="4" fontId="15" fillId="0" borderId="16" xfId="2" applyNumberFormat="1" applyFont="1" applyBorder="1" applyAlignment="1">
      <alignment horizontal="center" vertical="center"/>
    </xf>
    <xf numFmtId="0" fontId="16" fillId="5" borderId="15" xfId="2" quotePrefix="1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164" fontId="15" fillId="2" borderId="16" xfId="1" applyFont="1" applyFill="1" applyBorder="1" applyAlignment="1">
      <alignment horizontal="center" vertical="center"/>
    </xf>
    <xf numFmtId="168" fontId="11" fillId="0" borderId="16" xfId="2" applyNumberFormat="1" applyFont="1" applyBorder="1" applyAlignment="1">
      <alignment horizontal="center" vertical="center"/>
    </xf>
    <xf numFmtId="167" fontId="13" fillId="5" borderId="16" xfId="2" applyNumberFormat="1" applyFont="1" applyFill="1" applyBorder="1" applyAlignment="1">
      <alignment horizontal="center" vertical="center" wrapText="1"/>
    </xf>
    <xf numFmtId="166" fontId="13" fillId="2" borderId="16" xfId="2" quotePrefix="1" applyNumberFormat="1" applyFont="1" applyFill="1" applyBorder="1" applyAlignment="1">
      <alignment horizontal="center" vertical="center" wrapText="1"/>
    </xf>
    <xf numFmtId="0" fontId="16" fillId="5" borderId="15" xfId="2" applyFont="1" applyFill="1" applyBorder="1" applyAlignment="1">
      <alignment horizontal="left" vertical="center"/>
    </xf>
    <xf numFmtId="166" fontId="13" fillId="5" borderId="16" xfId="2" applyNumberFormat="1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" fontId="11" fillId="0" borderId="16" xfId="2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164" fontId="15" fillId="0" borderId="16" xfId="1" applyFont="1" applyBorder="1" applyAlignment="1">
      <alignment horizontal="center" vertical="center"/>
    </xf>
    <xf numFmtId="164" fontId="11" fillId="0" borderId="16" xfId="1" applyFont="1" applyBorder="1" applyAlignment="1">
      <alignment horizontal="center" vertical="center"/>
    </xf>
    <xf numFmtId="164" fontId="15" fillId="0" borderId="16" xfId="1" applyFont="1" applyBorder="1" applyAlignment="1">
      <alignment horizontal="center" vertical="center" wrapText="1"/>
    </xf>
    <xf numFmtId="0" fontId="20" fillId="0" borderId="18" xfId="0" applyFont="1" applyBorder="1" applyAlignment="1">
      <alignment wrapText="1"/>
    </xf>
    <xf numFmtId="0" fontId="13" fillId="0" borderId="16" xfId="0" applyFont="1" applyBorder="1" applyAlignment="1">
      <alignment horizontal="center" vertical="center" wrapText="1"/>
    </xf>
    <xf numFmtId="0" fontId="15" fillId="2" borderId="0" xfId="2" applyFont="1" applyFill="1" applyAlignment="1">
      <alignment horizontal="left" vertical="center" wrapText="1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 wrapText="1"/>
    </xf>
    <xf numFmtId="3" fontId="13" fillId="0" borderId="16" xfId="2" applyNumberFormat="1" applyFont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/>
    </xf>
    <xf numFmtId="174" fontId="15" fillId="0" borderId="16" xfId="2" quotePrefix="1" applyNumberFormat="1" applyFont="1" applyBorder="1" applyAlignment="1">
      <alignment horizontal="center" vertical="center"/>
    </xf>
    <xf numFmtId="174" fontId="11" fillId="0" borderId="16" xfId="2" quotePrefix="1" applyNumberFormat="1" applyFont="1" applyBorder="1" applyAlignment="1">
      <alignment horizontal="center" vertical="center"/>
    </xf>
    <xf numFmtId="174" fontId="13" fillId="0" borderId="16" xfId="2" quotePrefix="1" applyNumberFormat="1" applyFont="1" applyBorder="1" applyAlignment="1">
      <alignment horizontal="center" vertical="center"/>
    </xf>
    <xf numFmtId="0" fontId="13" fillId="0" borderId="16" xfId="0" quotePrefix="1" applyFont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/>
    </xf>
    <xf numFmtId="0" fontId="13" fillId="11" borderId="16" xfId="0" applyFont="1" applyFill="1" applyBorder="1" applyAlignment="1">
      <alignment horizontal="center" vertical="center"/>
    </xf>
    <xf numFmtId="175" fontId="15" fillId="0" borderId="16" xfId="2" applyNumberFormat="1" applyFont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167" fontId="15" fillId="2" borderId="16" xfId="2" quotePrefix="1" applyNumberFormat="1" applyFont="1" applyFill="1" applyBorder="1" applyAlignment="1">
      <alignment horizontal="center" vertical="center" wrapText="1"/>
    </xf>
    <xf numFmtId="3" fontId="16" fillId="2" borderId="16" xfId="2" applyNumberFormat="1" applyFont="1" applyFill="1" applyBorder="1" applyAlignment="1">
      <alignment horizontal="center" vertical="center"/>
    </xf>
    <xf numFmtId="3" fontId="12" fillId="2" borderId="16" xfId="2" applyNumberFormat="1" applyFont="1" applyFill="1" applyBorder="1" applyAlignment="1">
      <alignment horizontal="center" vertical="center"/>
    </xf>
    <xf numFmtId="0" fontId="11" fillId="2" borderId="17" xfId="2" applyFont="1" applyFill="1" applyBorder="1" applyAlignment="1">
      <alignment vertical="center"/>
    </xf>
    <xf numFmtId="0" fontId="20" fillId="2" borderId="18" xfId="2" applyFont="1" applyFill="1" applyBorder="1" applyAlignment="1">
      <alignment vertical="center" wrapText="1"/>
    </xf>
    <xf numFmtId="164" fontId="11" fillId="0" borderId="16" xfId="3" applyFont="1" applyBorder="1" applyAlignment="1">
      <alignment horizontal="center" vertical="center"/>
    </xf>
    <xf numFmtId="164" fontId="13" fillId="0" borderId="16" xfId="3" applyFont="1" applyBorder="1" applyAlignment="1">
      <alignment horizontal="center" vertical="center"/>
    </xf>
    <xf numFmtId="0" fontId="13" fillId="10" borderId="16" xfId="0" applyFont="1" applyFill="1" applyBorder="1" applyAlignment="1">
      <alignment horizontal="center" vertical="center"/>
    </xf>
    <xf numFmtId="3" fontId="15" fillId="5" borderId="16" xfId="2" applyNumberFormat="1" applyFont="1" applyFill="1" applyBorder="1" applyAlignment="1">
      <alignment horizontal="center" vertical="center"/>
    </xf>
    <xf numFmtId="164" fontId="11" fillId="5" borderId="16" xfId="1" applyFont="1" applyFill="1" applyBorder="1" applyAlignment="1">
      <alignment horizontal="center" vertical="center"/>
    </xf>
    <xf numFmtId="3" fontId="13" fillId="5" borderId="16" xfId="2" applyNumberFormat="1" applyFont="1" applyFill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 wrapText="1"/>
    </xf>
    <xf numFmtId="164" fontId="11" fillId="5" borderId="16" xfId="3" applyFont="1" applyFill="1" applyBorder="1" applyAlignment="1">
      <alignment horizontal="center" vertical="center"/>
    </xf>
    <xf numFmtId="164" fontId="15" fillId="5" borderId="16" xfId="1" applyFont="1" applyFill="1" applyBorder="1" applyAlignment="1">
      <alignment horizontal="center" vertical="center" wrapText="1"/>
    </xf>
    <xf numFmtId="167" fontId="15" fillId="5" borderId="16" xfId="1" applyNumberFormat="1" applyFont="1" applyFill="1" applyBorder="1" applyAlignment="1">
      <alignment horizontal="center" vertical="center" wrapText="1"/>
    </xf>
    <xf numFmtId="164" fontId="13" fillId="0" borderId="16" xfId="2" applyNumberFormat="1" applyFont="1" applyBorder="1" applyAlignment="1">
      <alignment horizontal="center" vertical="center" wrapText="1"/>
    </xf>
    <xf numFmtId="164" fontId="11" fillId="0" borderId="18" xfId="3" applyFont="1" applyBorder="1" applyAlignment="1">
      <alignment vertical="center" wrapText="1"/>
    </xf>
    <xf numFmtId="164" fontId="11" fillId="2" borderId="0" xfId="3" applyFont="1" applyFill="1" applyBorder="1" applyAlignment="1">
      <alignment vertical="center" wrapText="1"/>
    </xf>
    <xf numFmtId="164" fontId="11" fillId="0" borderId="18" xfId="2" applyNumberFormat="1" applyFont="1" applyBorder="1" applyAlignment="1">
      <alignment vertical="center" wrapText="1"/>
    </xf>
    <xf numFmtId="164" fontId="11" fillId="2" borderId="0" xfId="2" applyNumberFormat="1" applyFont="1" applyFill="1" applyAlignment="1">
      <alignment vertical="center" wrapText="1"/>
    </xf>
    <xf numFmtId="167" fontId="11" fillId="5" borderId="16" xfId="2" applyNumberFormat="1" applyFont="1" applyFill="1" applyBorder="1" applyAlignment="1">
      <alignment horizontal="center" vertical="center"/>
    </xf>
    <xf numFmtId="3" fontId="12" fillId="5" borderId="16" xfId="2" applyNumberFormat="1" applyFont="1" applyFill="1" applyBorder="1" applyAlignment="1">
      <alignment horizontal="center" vertical="center"/>
    </xf>
    <xf numFmtId="3" fontId="15" fillId="0" borderId="16" xfId="2" applyNumberFormat="1" applyFont="1" applyBorder="1" applyAlignment="1">
      <alignment horizontal="center" vertical="center" wrapText="1"/>
    </xf>
    <xf numFmtId="3" fontId="15" fillId="2" borderId="16" xfId="2" applyNumberFormat="1" applyFont="1" applyFill="1" applyBorder="1" applyAlignment="1">
      <alignment horizontal="center" vertical="center"/>
    </xf>
    <xf numFmtId="164" fontId="13" fillId="0" borderId="16" xfId="1" applyFont="1" applyBorder="1" applyAlignment="1">
      <alignment horizontal="center" vertical="center" wrapText="1"/>
    </xf>
    <xf numFmtId="3" fontId="13" fillId="0" borderId="16" xfId="2" quotePrefix="1" applyNumberFormat="1" applyFont="1" applyBorder="1" applyAlignment="1">
      <alignment horizontal="center" vertical="center"/>
    </xf>
    <xf numFmtId="41" fontId="13" fillId="2" borderId="16" xfId="3" applyNumberFormat="1" applyFont="1" applyFill="1" applyBorder="1" applyAlignment="1">
      <alignment horizontal="center" vertical="center" wrapText="1"/>
    </xf>
    <xf numFmtId="166" fontId="13" fillId="0" borderId="16" xfId="2" applyNumberFormat="1" applyFont="1" applyBorder="1" applyAlignment="1">
      <alignment horizontal="center" vertical="center" wrapText="1"/>
    </xf>
    <xf numFmtId="4" fontId="13" fillId="0" borderId="16" xfId="2" applyNumberFormat="1" applyFont="1" applyBorder="1" applyAlignment="1">
      <alignment horizontal="center" vertical="center" wrapText="1"/>
    </xf>
    <xf numFmtId="41" fontId="13" fillId="0" borderId="16" xfId="3" applyNumberFormat="1" applyFont="1" applyFill="1" applyBorder="1" applyAlignment="1">
      <alignment horizontal="center" vertical="center" wrapText="1"/>
    </xf>
    <xf numFmtId="166" fontId="11" fillId="0" borderId="16" xfId="3" applyNumberFormat="1" applyFont="1" applyBorder="1" applyAlignment="1">
      <alignment horizontal="center" vertical="center"/>
    </xf>
    <xf numFmtId="41" fontId="13" fillId="5" borderId="16" xfId="3" applyNumberFormat="1" applyFont="1" applyFill="1" applyBorder="1" applyAlignment="1">
      <alignment horizontal="center" vertical="center" wrapText="1"/>
    </xf>
    <xf numFmtId="167" fontId="11" fillId="5" borderId="16" xfId="3" applyNumberFormat="1" applyFont="1" applyFill="1" applyBorder="1" applyAlignment="1">
      <alignment horizontal="center" vertical="center"/>
    </xf>
    <xf numFmtId="0" fontId="16" fillId="5" borderId="16" xfId="2" applyFont="1" applyFill="1" applyBorder="1" applyAlignment="1">
      <alignment horizontal="center" vertical="center"/>
    </xf>
    <xf numFmtId="0" fontId="11" fillId="5" borderId="16" xfId="2" applyFont="1" applyFill="1" applyBorder="1" applyAlignment="1">
      <alignment vertical="center"/>
    </xf>
    <xf numFmtId="4" fontId="13" fillId="0" borderId="16" xfId="2" applyNumberFormat="1" applyFont="1" applyBorder="1" applyAlignment="1">
      <alignment horizontal="center" vertical="center"/>
    </xf>
    <xf numFmtId="0" fontId="15" fillId="0" borderId="16" xfId="2" applyFont="1" applyBorder="1" applyAlignment="1">
      <alignment vertical="center"/>
    </xf>
    <xf numFmtId="165" fontId="13" fillId="2" borderId="16" xfId="3" applyNumberFormat="1" applyFont="1" applyFill="1" applyBorder="1" applyAlignment="1">
      <alignment horizontal="center" vertical="center" wrapText="1"/>
    </xf>
    <xf numFmtId="165" fontId="13" fillId="5" borderId="16" xfId="3" applyNumberFormat="1" applyFont="1" applyFill="1" applyBorder="1" applyAlignment="1">
      <alignment horizontal="center" vertical="center" wrapText="1"/>
    </xf>
    <xf numFmtId="165" fontId="13" fillId="5" borderId="16" xfId="3" applyNumberFormat="1" applyFont="1" applyFill="1" applyBorder="1" applyAlignment="1">
      <alignment horizontal="center" vertical="top" wrapText="1"/>
    </xf>
    <xf numFmtId="4" fontId="15" fillId="0" borderId="16" xfId="2" applyNumberFormat="1" applyFont="1" applyBorder="1" applyAlignment="1">
      <alignment horizontal="center" vertical="center" wrapText="1"/>
    </xf>
    <xf numFmtId="173" fontId="11" fillId="0" borderId="16" xfId="3" applyNumberFormat="1" applyFont="1" applyBorder="1" applyAlignment="1">
      <alignment horizontal="center" vertical="center"/>
    </xf>
    <xf numFmtId="173" fontId="13" fillId="0" borderId="16" xfId="3" applyNumberFormat="1" applyFont="1" applyBorder="1" applyAlignment="1">
      <alignment horizontal="center" vertical="center"/>
    </xf>
    <xf numFmtId="167" fontId="11" fillId="0" borderId="16" xfId="3" applyNumberFormat="1" applyFont="1" applyBorder="1" applyAlignment="1">
      <alignment horizontal="center" vertical="center"/>
    </xf>
    <xf numFmtId="173" fontId="15" fillId="0" borderId="16" xfId="3" applyNumberFormat="1" applyFont="1" applyBorder="1" applyAlignment="1">
      <alignment horizontal="center" vertical="center" wrapText="1"/>
    </xf>
    <xf numFmtId="167" fontId="15" fillId="0" borderId="16" xfId="3" applyNumberFormat="1" applyFont="1" applyBorder="1" applyAlignment="1">
      <alignment horizontal="center" vertical="center" wrapText="1"/>
    </xf>
    <xf numFmtId="3" fontId="11" fillId="0" borderId="16" xfId="2" applyNumberFormat="1" applyFont="1" applyBorder="1" applyAlignment="1">
      <alignment horizontal="center" vertical="center"/>
    </xf>
    <xf numFmtId="2" fontId="16" fillId="0" borderId="16" xfId="2" applyNumberFormat="1" applyFont="1" applyBorder="1" applyAlignment="1">
      <alignment horizontal="center" vertical="center"/>
    </xf>
    <xf numFmtId="0" fontId="23" fillId="8" borderId="16" xfId="2" applyFont="1" applyFill="1" applyBorder="1" applyAlignment="1">
      <alignment horizontal="center" vertical="center"/>
    </xf>
    <xf numFmtId="164" fontId="15" fillId="0" borderId="16" xfId="3" applyFont="1" applyBorder="1" applyAlignment="1">
      <alignment horizontal="center" vertical="center"/>
    </xf>
    <xf numFmtId="166" fontId="15" fillId="0" borderId="16" xfId="3" applyNumberFormat="1" applyFont="1" applyBorder="1" applyAlignment="1">
      <alignment horizontal="center" vertical="center"/>
    </xf>
    <xf numFmtId="165" fontId="13" fillId="2" borderId="16" xfId="3" applyNumberFormat="1" applyFont="1" applyFill="1" applyBorder="1" applyAlignment="1">
      <alignment horizontal="center" vertical="top" wrapText="1"/>
    </xf>
    <xf numFmtId="173" fontId="15" fillId="0" borderId="16" xfId="3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 wrapText="1"/>
    </xf>
    <xf numFmtId="176" fontId="15" fillId="0" borderId="16" xfId="2" applyNumberFormat="1" applyFont="1" applyBorder="1" applyAlignment="1">
      <alignment horizontal="center" vertical="center" wrapText="1"/>
    </xf>
    <xf numFmtId="2" fontId="15" fillId="2" borderId="16" xfId="2" applyNumberFormat="1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6" xfId="0" quotePrefix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1" fontId="15" fillId="0" borderId="16" xfId="2" applyNumberFormat="1" applyFont="1" applyBorder="1" applyAlignment="1">
      <alignment horizontal="center" vertical="center" wrapText="1"/>
    </xf>
    <xf numFmtId="1" fontId="15" fillId="2" borderId="16" xfId="2" applyNumberFormat="1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1" fontId="15" fillId="5" borderId="16" xfId="2" applyNumberFormat="1" applyFont="1" applyFill="1" applyBorder="1" applyAlignment="1">
      <alignment horizontal="center" vertical="center"/>
    </xf>
    <xf numFmtId="0" fontId="24" fillId="5" borderId="18" xfId="2" applyFont="1" applyFill="1" applyBorder="1" applyAlignment="1">
      <alignment vertical="center" wrapText="1"/>
    </xf>
    <xf numFmtId="0" fontId="24" fillId="0" borderId="18" xfId="2" applyFont="1" applyBorder="1" applyAlignment="1">
      <alignment vertical="center" wrapText="1"/>
    </xf>
    <xf numFmtId="167" fontId="11" fillId="0" borderId="16" xfId="1" applyNumberFormat="1" applyFont="1" applyBorder="1" applyAlignment="1">
      <alignment horizontal="center" vertical="center"/>
    </xf>
    <xf numFmtId="164" fontId="13" fillId="0" borderId="16" xfId="1" applyFont="1" applyBorder="1" applyAlignment="1">
      <alignment horizontal="center" vertical="center"/>
    </xf>
    <xf numFmtId="0" fontId="11" fillId="8" borderId="15" xfId="2" applyFont="1" applyFill="1" applyBorder="1" applyAlignment="1">
      <alignment horizontal="center" vertical="center"/>
    </xf>
    <xf numFmtId="177" fontId="15" fillId="0" borderId="16" xfId="2" quotePrefix="1" applyNumberFormat="1" applyFont="1" applyBorder="1" applyAlignment="1">
      <alignment horizontal="center" vertical="center" wrapText="1"/>
    </xf>
    <xf numFmtId="2" fontId="13" fillId="5" borderId="16" xfId="2" applyNumberFormat="1" applyFont="1" applyFill="1" applyBorder="1" applyAlignment="1">
      <alignment horizontal="center" vertical="center"/>
    </xf>
    <xf numFmtId="4" fontId="13" fillId="5" borderId="16" xfId="2" applyNumberFormat="1" applyFont="1" applyFill="1" applyBorder="1" applyAlignment="1">
      <alignment horizontal="center" vertical="center"/>
    </xf>
    <xf numFmtId="3" fontId="25" fillId="0" borderId="16" xfId="2" applyNumberFormat="1" applyFont="1" applyBorder="1" applyAlignment="1">
      <alignment horizontal="center" vertical="center"/>
    </xf>
    <xf numFmtId="3" fontId="6" fillId="0" borderId="16" xfId="2" applyNumberFormat="1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vertical="center" wrapText="1"/>
    </xf>
    <xf numFmtId="0" fontId="15" fillId="0" borderId="22" xfId="2" applyFont="1" applyBorder="1" applyAlignment="1">
      <alignment horizontal="center" vertical="center" wrapText="1"/>
    </xf>
    <xf numFmtId="0" fontId="15" fillId="0" borderId="22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166" fontId="15" fillId="0" borderId="22" xfId="2" quotePrefix="1" applyNumberFormat="1" applyFont="1" applyBorder="1" applyAlignment="1">
      <alignment horizontal="center" vertical="center" wrapText="1"/>
    </xf>
    <xf numFmtId="167" fontId="15" fillId="0" borderId="22" xfId="2" applyNumberFormat="1" applyFont="1" applyBorder="1" applyAlignment="1">
      <alignment horizontal="center" vertical="center" wrapText="1"/>
    </xf>
    <xf numFmtId="3" fontId="25" fillId="0" borderId="22" xfId="2" applyNumberFormat="1" applyFont="1" applyBorder="1" applyAlignment="1">
      <alignment horizontal="center" vertical="center"/>
    </xf>
    <xf numFmtId="3" fontId="6" fillId="0" borderId="22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vertical="center"/>
    </xf>
    <xf numFmtId="0" fontId="11" fillId="0" borderId="24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26" fillId="2" borderId="0" xfId="2" applyFont="1" applyFill="1" applyAlignment="1">
      <alignment horizontal="center" vertical="center"/>
    </xf>
    <xf numFmtId="0" fontId="12" fillId="0" borderId="0" xfId="2" applyFont="1" applyAlignment="1">
      <alignment vertical="center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vertical="top"/>
    </xf>
    <xf numFmtId="0" fontId="11" fillId="2" borderId="0" xfId="2" applyFont="1" applyFill="1" applyAlignment="1">
      <alignment horizontal="center" vertical="top"/>
    </xf>
    <xf numFmtId="0" fontId="12" fillId="2" borderId="0" xfId="2" applyFont="1" applyFill="1" applyAlignment="1">
      <alignment vertical="top"/>
    </xf>
    <xf numFmtId="0" fontId="11" fillId="2" borderId="0" xfId="2" applyFont="1" applyFill="1" applyAlignment="1">
      <alignment vertical="top" wrapText="1"/>
    </xf>
    <xf numFmtId="0" fontId="13" fillId="2" borderId="0" xfId="2" applyFont="1" applyFill="1" applyAlignment="1">
      <alignment horizontal="center" vertical="top"/>
    </xf>
    <xf numFmtId="0" fontId="17" fillId="13" borderId="0" xfId="2" applyFont="1" applyFill="1" applyAlignment="1">
      <alignment horizontal="center" vertical="top"/>
    </xf>
    <xf numFmtId="0" fontId="11" fillId="2" borderId="0" xfId="2" quotePrefix="1" applyFont="1" applyFill="1" applyAlignment="1">
      <alignment vertical="top"/>
    </xf>
    <xf numFmtId="0" fontId="7" fillId="14" borderId="0" xfId="2" applyFont="1" applyFill="1" applyAlignment="1">
      <alignment horizontal="center" vertical="top"/>
    </xf>
    <xf numFmtId="0" fontId="7" fillId="6" borderId="0" xfId="2" applyFont="1" applyFill="1" applyAlignment="1">
      <alignment horizontal="center" vertical="top"/>
    </xf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left" vertical="top"/>
    </xf>
    <xf numFmtId="0" fontId="11" fillId="0" borderId="0" xfId="2" applyFont="1" applyAlignment="1">
      <alignment horizontal="center" vertical="top"/>
    </xf>
    <xf numFmtId="0" fontId="20" fillId="2" borderId="0" xfId="2" applyFont="1" applyFill="1" applyAlignment="1">
      <alignment vertical="top"/>
    </xf>
    <xf numFmtId="0" fontId="12" fillId="0" borderId="0" xfId="2" applyFont="1" applyAlignment="1">
      <alignment vertical="top"/>
    </xf>
    <xf numFmtId="0" fontId="5" fillId="2" borderId="0" xfId="2" applyFont="1" applyFill="1" applyAlignment="1">
      <alignment vertical="center"/>
    </xf>
    <xf numFmtId="0" fontId="5" fillId="6" borderId="0" xfId="2" applyFont="1" applyFill="1" applyAlignment="1">
      <alignment horizontal="center" vertical="center"/>
    </xf>
    <xf numFmtId="0" fontId="5" fillId="2" borderId="0" xfId="2" quotePrefix="1" applyFont="1" applyFill="1" applyAlignment="1">
      <alignment vertical="center"/>
    </xf>
    <xf numFmtId="0" fontId="5" fillId="14" borderId="0" xfId="2" applyFont="1" applyFill="1" applyAlignment="1">
      <alignment horizontal="center" vertical="center"/>
    </xf>
    <xf numFmtId="0" fontId="36" fillId="13" borderId="0" xfId="2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31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0" fontId="5" fillId="3" borderId="39" xfId="2" applyFont="1" applyFill="1" applyBorder="1" applyAlignment="1">
      <alignment horizontal="center" vertical="center" wrapText="1"/>
    </xf>
    <xf numFmtId="0" fontId="5" fillId="3" borderId="40" xfId="2" applyFont="1" applyFill="1" applyBorder="1" applyAlignment="1">
      <alignment horizontal="center" vertical="center" wrapText="1"/>
    </xf>
    <xf numFmtId="0" fontId="5" fillId="3" borderId="41" xfId="2" applyFont="1" applyFill="1" applyBorder="1" applyAlignment="1">
      <alignment horizontal="center" vertical="center" wrapText="1"/>
    </xf>
    <xf numFmtId="0" fontId="5" fillId="3" borderId="42" xfId="2" applyFont="1" applyFill="1" applyBorder="1" applyAlignment="1">
      <alignment horizontal="center" vertical="center" wrapText="1"/>
    </xf>
    <xf numFmtId="0" fontId="37" fillId="2" borderId="0" xfId="2" applyFont="1" applyFill="1" applyAlignment="1">
      <alignment horizontal="center" vertical="center"/>
    </xf>
    <xf numFmtId="0" fontId="37" fillId="0" borderId="46" xfId="2" applyFont="1" applyBorder="1" applyAlignment="1">
      <alignment horizontal="center" vertical="center"/>
    </xf>
    <xf numFmtId="0" fontId="38" fillId="0" borderId="47" xfId="2" applyFont="1" applyBorder="1" applyAlignment="1">
      <alignment horizontal="center" vertical="center" wrapText="1"/>
    </xf>
    <xf numFmtId="0" fontId="38" fillId="0" borderId="48" xfId="2" applyFont="1" applyBorder="1" applyAlignment="1">
      <alignment horizontal="center" vertical="center"/>
    </xf>
    <xf numFmtId="0" fontId="38" fillId="3" borderId="46" xfId="2" applyFont="1" applyFill="1" applyBorder="1" applyAlignment="1">
      <alignment horizontal="center" vertical="center"/>
    </xf>
    <xf numFmtId="0" fontId="38" fillId="3" borderId="47" xfId="2" applyFont="1" applyFill="1" applyBorder="1" applyAlignment="1">
      <alignment horizontal="center" vertical="center" wrapText="1"/>
    </xf>
    <xf numFmtId="0" fontId="38" fillId="3" borderId="48" xfId="2" applyFont="1" applyFill="1" applyBorder="1" applyAlignment="1">
      <alignment horizontal="center" vertical="center" wrapText="1"/>
    </xf>
    <xf numFmtId="0" fontId="38" fillId="3" borderId="8" xfId="2" applyFont="1" applyFill="1" applyBorder="1" applyAlignment="1">
      <alignment horizontal="center" vertical="center"/>
    </xf>
    <xf numFmtId="0" fontId="37" fillId="3" borderId="8" xfId="2" applyFont="1" applyFill="1" applyBorder="1" applyAlignment="1">
      <alignment horizontal="center" vertical="center"/>
    </xf>
    <xf numFmtId="0" fontId="37" fillId="3" borderId="8" xfId="2" applyFont="1" applyFill="1" applyBorder="1" applyAlignment="1">
      <alignment horizontal="center" vertical="center" wrapText="1"/>
    </xf>
    <xf numFmtId="0" fontId="37" fillId="4" borderId="49" xfId="2" applyFont="1" applyFill="1" applyBorder="1" applyAlignment="1">
      <alignment horizontal="center" vertical="center" wrapText="1"/>
    </xf>
    <xf numFmtId="0" fontId="38" fillId="4" borderId="50" xfId="2" applyFont="1" applyFill="1" applyBorder="1" applyAlignment="1">
      <alignment horizontal="center" vertical="center"/>
    </xf>
    <xf numFmtId="0" fontId="37" fillId="4" borderId="50" xfId="2" applyFont="1" applyFill="1" applyBorder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2" xfId="2" applyFont="1" applyBorder="1" applyAlignment="1">
      <alignment vertical="center" wrapText="1"/>
    </xf>
    <xf numFmtId="0" fontId="39" fillId="0" borderId="51" xfId="2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12" xfId="2" applyFont="1" applyBorder="1" applyAlignment="1">
      <alignment vertical="center" wrapText="1"/>
    </xf>
    <xf numFmtId="0" fontId="39" fillId="0" borderId="53" xfId="2" applyFont="1" applyBorder="1" applyAlignment="1">
      <alignment horizontal="center" vertical="center"/>
    </xf>
    <xf numFmtId="0" fontId="39" fillId="0" borderId="54" xfId="2" applyFont="1" applyBorder="1" applyAlignment="1">
      <alignment horizontal="center" vertical="center" wrapText="1"/>
    </xf>
    <xf numFmtId="3" fontId="40" fillId="0" borderId="55" xfId="2" applyNumberFormat="1" applyFont="1" applyBorder="1" applyAlignment="1">
      <alignment horizontal="center" vertical="center"/>
    </xf>
    <xf numFmtId="0" fontId="3" fillId="0" borderId="13" xfId="2" applyFont="1" applyBorder="1" applyAlignment="1">
      <alignment horizontal="left" vertical="center"/>
    </xf>
    <xf numFmtId="0" fontId="3" fillId="0" borderId="14" xfId="2" applyFont="1" applyBorder="1" applyAlignment="1">
      <alignment vertical="center" wrapText="1"/>
    </xf>
    <xf numFmtId="0" fontId="3" fillId="0" borderId="0" xfId="2" applyFont="1" applyAlignment="1">
      <alignment vertical="center"/>
    </xf>
    <xf numFmtId="0" fontId="3" fillId="0" borderId="15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16" xfId="2" applyFont="1" applyBorder="1" applyAlignment="1">
      <alignment vertical="center" wrapText="1"/>
    </xf>
    <xf numFmtId="20" fontId="3" fillId="0" borderId="56" xfId="2" quotePrefix="1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39" fillId="2" borderId="16" xfId="2" applyFont="1" applyFill="1" applyBorder="1" applyAlignment="1">
      <alignment vertical="center" wrapText="1"/>
    </xf>
    <xf numFmtId="0" fontId="39" fillId="0" borderId="57" xfId="2" applyFont="1" applyBorder="1" applyAlignment="1">
      <alignment horizontal="center" vertical="center" wrapText="1"/>
    </xf>
    <xf numFmtId="0" fontId="39" fillId="0" borderId="58" xfId="2" applyFont="1" applyBorder="1" applyAlignment="1">
      <alignment horizontal="center" vertical="center" wrapText="1"/>
    </xf>
    <xf numFmtId="0" fontId="3" fillId="0" borderId="58" xfId="2" applyFont="1" applyBorder="1" applyAlignment="1">
      <alignment horizontal="center" vertical="center"/>
    </xf>
    <xf numFmtId="0" fontId="6" fillId="0" borderId="58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left" vertical="center"/>
    </xf>
    <xf numFmtId="0" fontId="3" fillId="0" borderId="56" xfId="2" quotePrefix="1" applyFont="1" applyBorder="1" applyAlignment="1">
      <alignment horizontal="center" vertical="center"/>
    </xf>
    <xf numFmtId="0" fontId="39" fillId="0" borderId="16" xfId="2" applyFont="1" applyBorder="1" applyAlignment="1">
      <alignment vertical="center" wrapText="1"/>
    </xf>
    <xf numFmtId="0" fontId="6" fillId="0" borderId="58" xfId="2" applyFont="1" applyBorder="1" applyAlignment="1">
      <alignment horizontal="center" vertical="center"/>
    </xf>
    <xf numFmtId="0" fontId="6" fillId="0" borderId="17" xfId="2" applyFont="1" applyBorder="1" applyAlignment="1">
      <alignment horizontal="left" vertical="center"/>
    </xf>
    <xf numFmtId="0" fontId="3" fillId="0" borderId="58" xfId="2" applyFont="1" applyBorder="1" applyAlignment="1">
      <alignment vertical="center"/>
    </xf>
    <xf numFmtId="0" fontId="6" fillId="2" borderId="17" xfId="2" applyFont="1" applyFill="1" applyBorder="1" applyAlignment="1">
      <alignment horizontal="left" vertical="center"/>
    </xf>
    <xf numFmtId="0" fontId="3" fillId="0" borderId="18" xfId="2" applyFont="1" applyBorder="1" applyAlignment="1">
      <alignment vertical="center" wrapText="1"/>
    </xf>
    <xf numFmtId="0" fontId="39" fillId="0" borderId="4" xfId="0" applyFont="1" applyBorder="1" applyAlignment="1">
      <alignment horizontal="center" vertical="center"/>
    </xf>
    <xf numFmtId="0" fontId="39" fillId="0" borderId="56" xfId="2" applyFont="1" applyBorder="1" applyAlignment="1">
      <alignment horizontal="center" vertical="center"/>
    </xf>
    <xf numFmtId="0" fontId="39" fillId="0" borderId="58" xfId="2" applyFont="1" applyBorder="1" applyAlignment="1">
      <alignment horizontal="center" vertical="center"/>
    </xf>
    <xf numFmtId="0" fontId="3" fillId="0" borderId="56" xfId="2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/>
    </xf>
    <xf numFmtId="164" fontId="3" fillId="0" borderId="58" xfId="3" applyFont="1" applyBorder="1" applyAlignment="1">
      <alignment vertical="center"/>
    </xf>
    <xf numFmtId="164" fontId="6" fillId="0" borderId="58" xfId="3" applyFont="1" applyFill="1" applyBorder="1" applyAlignment="1">
      <alignment horizontal="center" vertical="center"/>
    </xf>
    <xf numFmtId="164" fontId="6" fillId="0" borderId="58" xfId="3" applyFont="1" applyBorder="1" applyAlignment="1">
      <alignment vertical="center"/>
    </xf>
    <xf numFmtId="164" fontId="6" fillId="0" borderId="58" xfId="3" applyFont="1" applyBorder="1" applyAlignment="1">
      <alignment horizontal="center" vertical="center" wrapText="1"/>
    </xf>
    <xf numFmtId="164" fontId="3" fillId="0" borderId="58" xfId="3" applyFont="1" applyBorder="1" applyAlignment="1">
      <alignment horizontal="center" vertical="center"/>
    </xf>
    <xf numFmtId="0" fontId="3" fillId="2" borderId="17" xfId="2" applyFont="1" applyFill="1" applyBorder="1" applyAlignment="1">
      <alignment horizontal="left" vertical="center"/>
    </xf>
    <xf numFmtId="2" fontId="3" fillId="2" borderId="58" xfId="2" applyNumberFormat="1" applyFont="1" applyFill="1" applyBorder="1" applyAlignment="1">
      <alignment horizontal="center" vertical="center"/>
    </xf>
    <xf numFmtId="173" fontId="3" fillId="0" borderId="58" xfId="2" quotePrefix="1" applyNumberFormat="1" applyFont="1" applyBorder="1" applyAlignment="1">
      <alignment horizontal="center" vertical="center"/>
    </xf>
    <xf numFmtId="0" fontId="39" fillId="0" borderId="57" xfId="2" applyFont="1" applyBorder="1" applyAlignment="1">
      <alignment horizontal="center" vertical="center"/>
    </xf>
    <xf numFmtId="4" fontId="39" fillId="0" borderId="58" xfId="2" applyNumberFormat="1" applyFont="1" applyBorder="1" applyAlignment="1">
      <alignment horizontal="center" vertical="center"/>
    </xf>
    <xf numFmtId="2" fontId="39" fillId="0" borderId="58" xfId="2" applyNumberFormat="1" applyFont="1" applyBorder="1" applyAlignment="1">
      <alignment horizontal="center" vertical="center"/>
    </xf>
    <xf numFmtId="2" fontId="6" fillId="0" borderId="58" xfId="2" applyNumberFormat="1" applyFont="1" applyBorder="1" applyAlignment="1">
      <alignment horizontal="center" vertical="center" wrapText="1"/>
    </xf>
    <xf numFmtId="3" fontId="40" fillId="0" borderId="58" xfId="2" applyNumberFormat="1" applyFont="1" applyBorder="1" applyAlignment="1">
      <alignment horizontal="center" vertical="center"/>
    </xf>
    <xf numFmtId="3" fontId="3" fillId="0" borderId="58" xfId="2" applyNumberFormat="1" applyFont="1" applyBorder="1" applyAlignment="1">
      <alignment horizontal="center" vertical="center"/>
    </xf>
    <xf numFmtId="3" fontId="39" fillId="0" borderId="58" xfId="2" applyNumberFormat="1" applyFont="1" applyBorder="1" applyAlignment="1">
      <alignment horizontal="center" vertical="center"/>
    </xf>
    <xf numFmtId="3" fontId="6" fillId="0" borderId="58" xfId="2" applyNumberFormat="1" applyFont="1" applyBorder="1" applyAlignment="1">
      <alignment horizontal="center" vertical="center" wrapText="1"/>
    </xf>
    <xf numFmtId="3" fontId="6" fillId="2" borderId="58" xfId="2" applyNumberFormat="1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vertical="center"/>
    </xf>
    <xf numFmtId="0" fontId="3" fillId="2" borderId="16" xfId="2" applyFont="1" applyFill="1" applyBorder="1" applyAlignment="1">
      <alignment vertical="center"/>
    </xf>
    <xf numFmtId="0" fontId="3" fillId="2" borderId="16" xfId="2" applyFont="1" applyFill="1" applyBorder="1" applyAlignment="1">
      <alignment vertical="center" wrapText="1"/>
    </xf>
    <xf numFmtId="0" fontId="39" fillId="2" borderId="56" xfId="2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57" xfId="2" applyFont="1" applyFill="1" applyBorder="1" applyAlignment="1">
      <alignment horizontal="center" vertical="center" wrapText="1"/>
    </xf>
    <xf numFmtId="4" fontId="3" fillId="2" borderId="58" xfId="2" applyNumberFormat="1" applyFont="1" applyFill="1" applyBorder="1" applyAlignment="1">
      <alignment horizontal="center" vertical="center"/>
    </xf>
    <xf numFmtId="4" fontId="6" fillId="2" borderId="58" xfId="2" applyNumberFormat="1" applyFont="1" applyFill="1" applyBorder="1" applyAlignment="1">
      <alignment horizontal="center" vertical="center" wrapText="1"/>
    </xf>
    <xf numFmtId="4" fontId="39" fillId="2" borderId="58" xfId="2" applyNumberFormat="1" applyFont="1" applyFill="1" applyBorder="1" applyAlignment="1">
      <alignment horizontal="center" vertical="center"/>
    </xf>
    <xf numFmtId="4" fontId="3" fillId="2" borderId="58" xfId="3" applyNumberFormat="1" applyFont="1" applyFill="1" applyBorder="1" applyAlignment="1">
      <alignment vertical="center"/>
    </xf>
    <xf numFmtId="0" fontId="3" fillId="2" borderId="18" xfId="2" applyFont="1" applyFill="1" applyBorder="1" applyAlignment="1">
      <alignment vertical="center" wrapText="1"/>
    </xf>
    <xf numFmtId="2" fontId="39" fillId="0" borderId="58" xfId="2" applyNumberFormat="1" applyFont="1" applyBorder="1" applyAlignment="1">
      <alignment horizontal="center" vertical="center" wrapText="1"/>
    </xf>
    <xf numFmtId="0" fontId="6" fillId="2" borderId="58" xfId="2" applyFont="1" applyFill="1" applyBorder="1" applyAlignment="1">
      <alignment horizontal="center" vertical="center"/>
    </xf>
    <xf numFmtId="0" fontId="6" fillId="0" borderId="58" xfId="2" quotePrefix="1" applyFont="1" applyBorder="1" applyAlignment="1">
      <alignment horizontal="center" vertical="center" wrapText="1"/>
    </xf>
    <xf numFmtId="0" fontId="39" fillId="0" borderId="56" xfId="2" applyFont="1" applyBorder="1" applyAlignment="1">
      <alignment horizontal="center" vertical="center" wrapText="1"/>
    </xf>
    <xf numFmtId="0" fontId="25" fillId="6" borderId="59" xfId="2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8" xfId="2" quotePrefix="1" applyFont="1" applyBorder="1" applyAlignment="1">
      <alignment horizontal="center" vertical="center"/>
    </xf>
    <xf numFmtId="164" fontId="39" fillId="0" borderId="58" xfId="3" applyFont="1" applyBorder="1" applyAlignment="1">
      <alignment horizontal="center" vertical="center"/>
    </xf>
    <xf numFmtId="164" fontId="3" fillId="0" borderId="58" xfId="3" applyFont="1" applyFill="1" applyBorder="1" applyAlignment="1">
      <alignment vertical="center"/>
    </xf>
    <xf numFmtId="164" fontId="6" fillId="0" borderId="58" xfId="3" applyFont="1" applyBorder="1" applyAlignment="1">
      <alignment vertical="center" wrapText="1"/>
    </xf>
    <xf numFmtId="164" fontId="39" fillId="0" borderId="58" xfId="3" applyFont="1" applyFill="1" applyBorder="1" applyAlignment="1">
      <alignment horizontal="center" vertical="center"/>
    </xf>
    <xf numFmtId="0" fontId="39" fillId="8" borderId="56" xfId="2" applyFont="1" applyFill="1" applyBorder="1" applyAlignment="1">
      <alignment horizontal="center" vertical="center"/>
    </xf>
    <xf numFmtId="0" fontId="39" fillId="8" borderId="4" xfId="0" applyFont="1" applyFill="1" applyBorder="1" applyAlignment="1">
      <alignment horizontal="center" vertical="center"/>
    </xf>
    <xf numFmtId="0" fontId="39" fillId="8" borderId="16" xfId="2" applyFont="1" applyFill="1" applyBorder="1" applyAlignment="1">
      <alignment vertical="center" wrapText="1"/>
    </xf>
    <xf numFmtId="0" fontId="6" fillId="8" borderId="59" xfId="2" applyFont="1" applyFill="1" applyBorder="1" applyAlignment="1">
      <alignment vertical="center"/>
    </xf>
    <xf numFmtId="0" fontId="3" fillId="8" borderId="17" xfId="2" applyFont="1" applyFill="1" applyBorder="1" applyAlignment="1">
      <alignment horizontal="left" vertical="center"/>
    </xf>
    <xf numFmtId="0" fontId="3" fillId="8" borderId="18" xfId="2" applyFont="1" applyFill="1" applyBorder="1" applyAlignment="1">
      <alignment vertical="center" wrapText="1"/>
    </xf>
    <xf numFmtId="21" fontId="39" fillId="0" borderId="4" xfId="0" quotePrefix="1" applyNumberFormat="1" applyFont="1" applyBorder="1" applyAlignment="1">
      <alignment horizontal="center" vertical="center"/>
    </xf>
    <xf numFmtId="0" fontId="6" fillId="2" borderId="58" xfId="2" quotePrefix="1" applyFont="1" applyFill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22" xfId="2" applyFont="1" applyBorder="1" applyAlignment="1">
      <alignment vertical="center" wrapText="1"/>
    </xf>
    <xf numFmtId="0" fontId="39" fillId="0" borderId="63" xfId="2" applyFont="1" applyBorder="1" applyAlignment="1">
      <alignment horizontal="center" vertical="center"/>
    </xf>
    <xf numFmtId="0" fontId="39" fillId="0" borderId="64" xfId="2" applyFont="1" applyBorder="1" applyAlignment="1">
      <alignment horizontal="center" vertical="center"/>
    </xf>
    <xf numFmtId="0" fontId="3" fillId="0" borderId="64" xfId="2" applyFont="1" applyBorder="1" applyAlignment="1">
      <alignment vertical="center"/>
    </xf>
    <xf numFmtId="0" fontId="6" fillId="2" borderId="64" xfId="2" applyFont="1" applyFill="1" applyBorder="1" applyAlignment="1">
      <alignment horizontal="center" vertical="center"/>
    </xf>
    <xf numFmtId="0" fontId="6" fillId="0" borderId="64" xfId="2" applyFont="1" applyBorder="1" applyAlignment="1">
      <alignment horizontal="center" vertical="center" wrapText="1"/>
    </xf>
    <xf numFmtId="3" fontId="40" fillId="0" borderId="64" xfId="2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left" vertical="center"/>
    </xf>
    <xf numFmtId="0" fontId="39" fillId="8" borderId="52" xfId="0" applyFont="1" applyFill="1" applyBorder="1" applyAlignment="1">
      <alignment horizontal="center" vertical="center"/>
    </xf>
    <xf numFmtId="0" fontId="39" fillId="8" borderId="12" xfId="2" applyFont="1" applyFill="1" applyBorder="1" applyAlignment="1">
      <alignment vertical="center" wrapText="1"/>
    </xf>
    <xf numFmtId="0" fontId="6" fillId="8" borderId="67" xfId="2" applyFont="1" applyFill="1" applyBorder="1" applyAlignment="1">
      <alignment vertical="center"/>
    </xf>
    <xf numFmtId="0" fontId="3" fillId="8" borderId="13" xfId="2" applyFont="1" applyFill="1" applyBorder="1" applyAlignment="1">
      <alignment horizontal="left" vertical="center"/>
    </xf>
    <xf numFmtId="0" fontId="3" fillId="0" borderId="0" xfId="2" applyFont="1" applyAlignment="1">
      <alignment vertical="center" wrapText="1"/>
    </xf>
    <xf numFmtId="0" fontId="39" fillId="0" borderId="4" xfId="0" quotePrefix="1" applyFont="1" applyBorder="1" applyAlignment="1">
      <alignment horizontal="center" vertical="center"/>
    </xf>
    <xf numFmtId="0" fontId="39" fillId="0" borderId="5" xfId="2" applyFont="1" applyBorder="1" applyAlignment="1">
      <alignment vertical="center" wrapText="1"/>
    </xf>
    <xf numFmtId="0" fontId="39" fillId="0" borderId="68" xfId="2" applyFont="1" applyBorder="1" applyAlignment="1">
      <alignment horizontal="center" vertical="center" wrapText="1"/>
    </xf>
    <xf numFmtId="0" fontId="3" fillId="0" borderId="6" xfId="2" applyFont="1" applyBorder="1" applyAlignment="1">
      <alignment vertical="center"/>
    </xf>
    <xf numFmtId="0" fontId="39" fillId="2" borderId="16" xfId="2" applyFont="1" applyFill="1" applyBorder="1" applyAlignment="1">
      <alignment horizontal="left" vertical="center" wrapText="1"/>
    </xf>
    <xf numFmtId="0" fontId="39" fillId="0" borderId="16" xfId="2" applyFont="1" applyBorder="1" applyAlignment="1">
      <alignment horizontal="left" vertical="center" wrapText="1"/>
    </xf>
    <xf numFmtId="0" fontId="3" fillId="0" borderId="21" xfId="2" applyFont="1" applyBorder="1" applyAlignment="1">
      <alignment vertical="center"/>
    </xf>
    <xf numFmtId="0" fontId="3" fillId="0" borderId="22" xfId="2" applyFont="1" applyBorder="1" applyAlignment="1">
      <alignment vertical="center"/>
    </xf>
    <xf numFmtId="0" fontId="3" fillId="0" borderId="22" xfId="2" applyFont="1" applyBorder="1" applyAlignment="1">
      <alignment vertical="center" wrapText="1"/>
    </xf>
    <xf numFmtId="0" fontId="3" fillId="0" borderId="69" xfId="2" quotePrefix="1" applyFont="1" applyBorder="1" applyAlignment="1">
      <alignment horizontal="center" vertical="center"/>
    </xf>
    <xf numFmtId="0" fontId="39" fillId="0" borderId="63" xfId="2" applyFont="1" applyBorder="1" applyAlignment="1">
      <alignment horizontal="center" vertical="center" wrapText="1"/>
    </xf>
    <xf numFmtId="0" fontId="39" fillId="0" borderId="64" xfId="2" applyFont="1" applyBorder="1" applyAlignment="1">
      <alignment horizontal="center" vertical="center" wrapText="1"/>
    </xf>
    <xf numFmtId="0" fontId="3" fillId="0" borderId="64" xfId="2" applyFont="1" applyBorder="1" applyAlignment="1">
      <alignment horizontal="center" vertical="center"/>
    </xf>
    <xf numFmtId="3" fontId="40" fillId="0" borderId="70" xfId="2" applyNumberFormat="1" applyFont="1" applyBorder="1" applyAlignment="1">
      <alignment horizontal="center" vertical="center"/>
    </xf>
    <xf numFmtId="0" fontId="6" fillId="0" borderId="23" xfId="2" applyFont="1" applyBorder="1" applyAlignment="1">
      <alignment horizontal="left" vertical="center"/>
    </xf>
    <xf numFmtId="0" fontId="3" fillId="0" borderId="24" xfId="2" applyFont="1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5" fillId="15" borderId="0" xfId="2" applyFont="1" applyFill="1" applyAlignment="1">
      <alignment horizontal="center" vertical="center"/>
    </xf>
    <xf numFmtId="3" fontId="3" fillId="2" borderId="0" xfId="2" applyNumberFormat="1" applyFont="1" applyFill="1" applyAlignment="1">
      <alignment vertical="center"/>
    </xf>
    <xf numFmtId="0" fontId="3" fillId="0" borderId="0" xfId="2" applyFont="1" applyAlignment="1">
      <alignment horizontal="left" vertical="center"/>
    </xf>
    <xf numFmtId="178" fontId="15" fillId="0" borderId="16" xfId="3" applyNumberFormat="1" applyFont="1" applyFill="1" applyBorder="1" applyAlignment="1">
      <alignment horizontal="center" vertical="center" wrapText="1"/>
    </xf>
    <xf numFmtId="167" fontId="13" fillId="2" borderId="16" xfId="2" quotePrefix="1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3" fillId="0" borderId="0" xfId="0" applyFont="1"/>
    <xf numFmtId="0" fontId="43" fillId="0" borderId="0" xfId="0" applyFont="1" applyFill="1"/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3" fillId="0" borderId="5" xfId="2" applyFont="1" applyBorder="1" applyAlignment="1">
      <alignment horizontal="left" vertical="center"/>
    </xf>
    <xf numFmtId="0" fontId="43" fillId="0" borderId="5" xfId="0" applyFont="1" applyBorder="1" applyAlignment="1">
      <alignment horizontal="center"/>
    </xf>
    <xf numFmtId="0" fontId="45" fillId="2" borderId="5" xfId="2" applyFont="1" applyFill="1" applyBorder="1" applyAlignment="1">
      <alignment horizontal="left" vertical="center"/>
    </xf>
    <xf numFmtId="0" fontId="43" fillId="2" borderId="5" xfId="2" applyFont="1" applyFill="1" applyBorder="1" applyAlignment="1">
      <alignment horizontal="left" vertical="center"/>
    </xf>
    <xf numFmtId="0" fontId="45" fillId="0" borderId="5" xfId="2" applyFont="1" applyBorder="1" applyAlignment="1">
      <alignment horizontal="left" vertical="center"/>
    </xf>
    <xf numFmtId="0" fontId="43" fillId="0" borderId="5" xfId="2" applyFont="1" applyFill="1" applyBorder="1" applyAlignment="1">
      <alignment vertical="center"/>
    </xf>
    <xf numFmtId="0" fontId="43" fillId="0" borderId="5" xfId="0" applyFont="1" applyFill="1" applyBorder="1" applyAlignment="1">
      <alignment horizontal="center"/>
    </xf>
    <xf numFmtId="0" fontId="43" fillId="0" borderId="5" xfId="2" applyFont="1" applyBorder="1" applyAlignment="1">
      <alignment vertical="center"/>
    </xf>
    <xf numFmtId="0" fontId="43" fillId="16" borderId="5" xfId="0" applyFont="1" applyFill="1" applyBorder="1" applyAlignment="1">
      <alignment horizontal="center"/>
    </xf>
    <xf numFmtId="0" fontId="42" fillId="17" borderId="5" xfId="0" applyFont="1" applyFill="1" applyBorder="1" applyAlignment="1">
      <alignment horizontal="center"/>
    </xf>
    <xf numFmtId="0" fontId="13" fillId="2" borderId="0" xfId="2" applyFont="1" applyFill="1" applyAlignment="1">
      <alignment vertical="top"/>
    </xf>
    <xf numFmtId="0" fontId="23" fillId="0" borderId="16" xfId="2" applyFont="1" applyBorder="1" applyAlignment="1">
      <alignment horizontal="center" vertical="center"/>
    </xf>
    <xf numFmtId="167" fontId="23" fillId="0" borderId="16" xfId="2" quotePrefix="1" applyNumberFormat="1" applyFont="1" applyBorder="1" applyAlignment="1">
      <alignment horizontal="center" vertical="center" wrapText="1"/>
    </xf>
    <xf numFmtId="167" fontId="23" fillId="0" borderId="16" xfId="2" applyNumberFormat="1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 wrapText="1"/>
    </xf>
    <xf numFmtId="0" fontId="23" fillId="0" borderId="16" xfId="2" quotePrefix="1" applyFont="1" applyBorder="1" applyAlignment="1">
      <alignment horizontal="center" vertical="center"/>
    </xf>
    <xf numFmtId="0" fontId="41" fillId="0" borderId="58" xfId="2" applyFont="1" applyBorder="1" applyAlignment="1">
      <alignment horizontal="center" vertical="center"/>
    </xf>
    <xf numFmtId="0" fontId="41" fillId="2" borderId="58" xfId="2" quotePrefix="1" applyFont="1" applyFill="1" applyBorder="1" applyAlignment="1">
      <alignment horizontal="center" vertical="center"/>
    </xf>
    <xf numFmtId="0" fontId="5" fillId="18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5" fillId="4" borderId="30" xfId="2" applyFont="1" applyFill="1" applyBorder="1" applyAlignment="1">
      <alignment horizontal="center" vertical="center" wrapText="1"/>
    </xf>
    <xf numFmtId="0" fontId="5" fillId="4" borderId="38" xfId="2" applyFont="1" applyFill="1" applyBorder="1" applyAlignment="1">
      <alignment horizontal="center" vertical="center" wrapText="1"/>
    </xf>
    <xf numFmtId="0" fontId="5" fillId="4" borderId="45" xfId="2" applyFont="1" applyFill="1" applyBorder="1" applyAlignment="1">
      <alignment horizontal="center" vertical="center" wrapText="1"/>
    </xf>
    <xf numFmtId="0" fontId="7" fillId="3" borderId="71" xfId="2" applyFont="1" applyFill="1" applyBorder="1" applyAlignment="1">
      <alignment horizontal="center" vertical="center" wrapText="1"/>
    </xf>
    <xf numFmtId="0" fontId="7" fillId="3" borderId="72" xfId="2" applyFont="1" applyFill="1" applyBorder="1" applyAlignment="1">
      <alignment horizontal="center" vertical="center" wrapText="1"/>
    </xf>
    <xf numFmtId="0" fontId="7" fillId="3" borderId="73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0" fontId="7" fillId="3" borderId="34" xfId="2" applyFont="1" applyFill="1" applyBorder="1" applyAlignment="1">
      <alignment horizontal="center" vertical="center" wrapText="1"/>
    </xf>
    <xf numFmtId="0" fontId="7" fillId="3" borderId="35" xfId="2" applyFont="1" applyFill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center" vertical="center" wrapText="1"/>
    </xf>
    <xf numFmtId="0" fontId="5" fillId="3" borderId="26" xfId="2" applyFont="1" applyFill="1" applyBorder="1" applyAlignment="1">
      <alignment horizontal="center" vertical="center" wrapText="1"/>
    </xf>
    <xf numFmtId="0" fontId="5" fillId="3" borderId="32" xfId="2" applyFont="1" applyFill="1" applyBorder="1" applyAlignment="1">
      <alignment horizontal="center" vertical="center" wrapText="1"/>
    </xf>
    <xf numFmtId="0" fontId="5" fillId="3" borderId="27" xfId="2" applyFont="1" applyFill="1" applyBorder="1" applyAlignment="1">
      <alignment horizontal="center" vertical="center" wrapText="1"/>
    </xf>
    <xf numFmtId="0" fontId="5" fillId="3" borderId="33" xfId="2" applyFont="1" applyFill="1" applyBorder="1" applyAlignment="1">
      <alignment horizontal="center" vertical="center" wrapText="1"/>
    </xf>
    <xf numFmtId="0" fontId="3" fillId="8" borderId="65" xfId="2" applyFont="1" applyFill="1" applyBorder="1" applyAlignment="1">
      <alignment horizontal="center" vertical="center" wrapText="1"/>
    </xf>
    <xf numFmtId="0" fontId="3" fillId="8" borderId="66" xfId="2" applyFont="1" applyFill="1" applyBorder="1" applyAlignment="1">
      <alignment horizontal="center" vertical="center" wrapText="1"/>
    </xf>
    <xf numFmtId="0" fontId="7" fillId="3" borderId="74" xfId="2" applyFont="1" applyFill="1" applyBorder="1" applyAlignment="1">
      <alignment horizontal="center" vertical="center" wrapText="1"/>
    </xf>
    <xf numFmtId="0" fontId="7" fillId="3" borderId="75" xfId="2" applyFont="1" applyFill="1" applyBorder="1" applyAlignment="1">
      <alignment horizontal="center" vertical="center" wrapText="1"/>
    </xf>
    <xf numFmtId="0" fontId="7" fillId="3" borderId="76" xfId="2" applyFont="1" applyFill="1" applyBorder="1" applyAlignment="1">
      <alignment horizontal="center" vertical="center" wrapText="1"/>
    </xf>
    <xf numFmtId="0" fontId="3" fillId="8" borderId="57" xfId="2" applyFont="1" applyFill="1" applyBorder="1" applyAlignment="1">
      <alignment horizontal="center" vertical="center" wrapText="1"/>
    </xf>
    <xf numFmtId="0" fontId="3" fillId="8" borderId="58" xfId="2" applyFont="1" applyFill="1" applyBorder="1" applyAlignment="1">
      <alignment horizontal="center" vertical="center" wrapText="1"/>
    </xf>
    <xf numFmtId="0" fontId="5" fillId="3" borderId="28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0" fontId="5" fillId="3" borderId="43" xfId="2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center" vertical="center" wrapText="1"/>
    </xf>
    <xf numFmtId="0" fontId="5" fillId="4" borderId="36" xfId="2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29" xfId="2" applyFont="1" applyFill="1" applyBorder="1" applyAlignment="1">
      <alignment horizontal="center" vertical="center" wrapText="1"/>
    </xf>
    <xf numFmtId="0" fontId="5" fillId="4" borderId="37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42" fillId="17" borderId="5" xfId="0" applyFont="1" applyFill="1" applyBorder="1" applyAlignment="1">
      <alignment horizontal="center" vertical="center" wrapText="1"/>
    </xf>
    <xf numFmtId="0" fontId="42" fillId="17" borderId="5" xfId="0" applyFont="1" applyFill="1" applyBorder="1" applyAlignment="1">
      <alignment horizontal="center" vertical="center"/>
    </xf>
    <xf numFmtId="0" fontId="42" fillId="17" borderId="34" xfId="0" applyFont="1" applyFill="1" applyBorder="1" applyAlignment="1">
      <alignment horizontal="center"/>
    </xf>
    <xf numFmtId="0" fontId="42" fillId="17" borderId="35" xfId="0" applyFont="1" applyFill="1" applyBorder="1" applyAlignment="1">
      <alignment horizontal="center"/>
    </xf>
    <xf numFmtId="0" fontId="35" fillId="0" borderId="18" xfId="0" applyFont="1" applyBorder="1" applyAlignment="1">
      <alignment horizontal="left" vertical="center" wrapText="1"/>
    </xf>
    <xf numFmtId="0" fontId="35" fillId="0" borderId="18" xfId="2" applyFont="1" applyBorder="1" applyAlignment="1">
      <alignment vertical="center" wrapText="1"/>
    </xf>
    <xf numFmtId="0" fontId="13" fillId="0" borderId="18" xfId="2" applyFont="1" applyBorder="1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0" fontId="24" fillId="0" borderId="18" xfId="0" applyFont="1" applyFill="1" applyBorder="1" applyAlignment="1">
      <alignment horizontal="left" vertical="center" wrapText="1"/>
    </xf>
  </cellXfs>
  <cellStyles count="4">
    <cellStyle name="Comma [0]" xfId="1" builtinId="6"/>
    <cellStyle name="Comma [0] 2 2" xfId="3"/>
    <cellStyle name="Normal" xfId="0" builtinId="0"/>
    <cellStyle name="Normal 3 2" xfId="2"/>
  </cellStyles>
  <dxfs count="2240"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70C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421</xdr:row>
      <xdr:rowOff>0</xdr:rowOff>
    </xdr:from>
    <xdr:to>
      <xdr:col>13</xdr:col>
      <xdr:colOff>304800</xdr:colOff>
      <xdr:row>422</xdr:row>
      <xdr:rowOff>118530</xdr:rowOff>
    </xdr:to>
    <xdr:sp macro="" textlink="">
      <xdr:nvSpPr>
        <xdr:cNvPr id="2" name="AutoShape 39">
          <a:extLst>
            <a:ext uri="{FF2B5EF4-FFF2-40B4-BE49-F238E27FC236}">
              <a16:creationId xmlns:a16="http://schemas.microsoft.com/office/drawing/2014/main" xmlns="" id="{48013546-0BBA-F645-A3B5-4B1A97E88A00}"/>
            </a:ext>
          </a:extLst>
        </xdr:cNvPr>
        <xdr:cNvSpPr>
          <a:spLocks noChangeAspect="1" noChangeArrowheads="1"/>
        </xdr:cNvSpPr>
      </xdr:nvSpPr>
      <xdr:spPr>
        <a:xfrm>
          <a:off x="13474700" y="193116200"/>
          <a:ext cx="304800" cy="309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372533</xdr:colOff>
      <xdr:row>1</xdr:row>
      <xdr:rowOff>279400</xdr:rowOff>
    </xdr:from>
    <xdr:to>
      <xdr:col>18</xdr:col>
      <xdr:colOff>151747</xdr:colOff>
      <xdr:row>3</xdr:row>
      <xdr:rowOff>155554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8BBC8-42C3-154C-BB30-FAB1DDE05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638" t="28921" r="4702" b="19329"/>
        <a:stretch>
          <a:fillRect/>
        </a:stretch>
      </xdr:blipFill>
      <xdr:spPr>
        <a:xfrm>
          <a:off x="10481733" y="651933"/>
          <a:ext cx="9261881" cy="4857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282222</xdr:colOff>
      <xdr:row>2</xdr:row>
      <xdr:rowOff>169334</xdr:rowOff>
    </xdr:from>
    <xdr:to>
      <xdr:col>17</xdr:col>
      <xdr:colOff>530382</xdr:colOff>
      <xdr:row>4</xdr:row>
      <xdr:rowOff>28223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3B10510-A97E-1E45-A7BB-2294F05F7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638" t="28921" r="4702" b="19329"/>
        <a:stretch>
          <a:fillRect/>
        </a:stretch>
      </xdr:blipFill>
      <xdr:spPr>
        <a:xfrm>
          <a:off x="9096022" y="842434"/>
          <a:ext cx="9237133" cy="46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AC448"/>
  <sheetViews>
    <sheetView tabSelected="1" view="pageBreakPreview" topLeftCell="C1" zoomScale="75" zoomScaleNormal="50" zoomScaleSheetLayoutView="91" workbookViewId="0">
      <pane xSplit="4" ySplit="10" topLeftCell="R373" activePane="bottomRight" state="frozen"/>
      <selection activeCell="U13" sqref="U13"/>
      <selection pane="topRight" activeCell="U13" sqref="U13"/>
      <selection pane="bottomLeft" activeCell="U13" sqref="U13"/>
      <selection pane="bottomRight" activeCell="X384" sqref="X384"/>
    </sheetView>
  </sheetViews>
  <sheetFormatPr defaultColWidth="10.875" defaultRowHeight="15"/>
  <cols>
    <col min="1" max="1" width="10.875" style="28" customWidth="1"/>
    <col min="2" max="2" width="21.375" style="287" customWidth="1"/>
    <col min="3" max="3" width="29.125" style="288" hidden="1" customWidth="1"/>
    <col min="4" max="4" width="3.5" style="288" customWidth="1"/>
    <col min="5" max="5" width="11.375" style="299" customWidth="1"/>
    <col min="6" max="6" width="42" style="288" customWidth="1"/>
    <col min="7" max="7" width="11.625" style="288" customWidth="1"/>
    <col min="8" max="8" width="19" style="288" customWidth="1"/>
    <col min="9" max="9" width="20.125" style="288" hidden="1" customWidth="1"/>
    <col min="10" max="10" width="12.625" style="288" customWidth="1"/>
    <col min="11" max="11" width="14" style="299" customWidth="1"/>
    <col min="12" max="12" width="12.625" style="288" customWidth="1"/>
    <col min="13" max="13" width="17.875" style="299" customWidth="1"/>
    <col min="14" max="14" width="13.5" style="299" customWidth="1"/>
    <col min="15" max="15" width="18.125" style="299" customWidth="1"/>
    <col min="16" max="16" width="14" style="299" customWidth="1"/>
    <col min="17" max="17" width="19.125" style="299" customWidth="1"/>
    <col min="18" max="19" width="15.125" style="299" customWidth="1"/>
    <col min="20" max="20" width="16.5" style="299" customWidth="1"/>
    <col min="21" max="21" width="15.5" style="50" customWidth="1"/>
    <col min="22" max="22" width="16.5" style="301" hidden="1" customWidth="1"/>
    <col min="23" max="23" width="16.375" style="288" customWidth="1"/>
    <col min="24" max="24" width="87.625" style="287" customWidth="1"/>
    <col min="25" max="25" width="5" style="291" customWidth="1"/>
    <col min="26" max="26" width="11" style="39" customWidth="1"/>
    <col min="27" max="27" width="10.875" style="28"/>
    <col min="28" max="28" width="45.5" style="28" customWidth="1"/>
    <col min="29" max="29" width="10.875" style="28"/>
    <col min="30" max="16384" width="10.875" style="288"/>
  </cols>
  <sheetData>
    <row r="1" spans="1:29" s="1" customFormat="1" ht="29.1" customHeight="1">
      <c r="F1" s="2"/>
      <c r="G1" s="472" t="s">
        <v>0</v>
      </c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3"/>
      <c r="X1" s="3"/>
      <c r="Y1" s="4"/>
    </row>
    <row r="2" spans="1:29" s="1" customFormat="1" ht="24" customHeight="1">
      <c r="F2" s="2"/>
      <c r="G2" s="472" t="s">
        <v>1</v>
      </c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3"/>
      <c r="X2" s="3"/>
      <c r="Y2" s="4"/>
    </row>
    <row r="3" spans="1:29" s="1" customFormat="1" ht="24" customHeight="1">
      <c r="F3" s="2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"/>
      <c r="X3" s="3"/>
      <c r="Y3" s="4"/>
    </row>
    <row r="4" spans="1:29" s="1" customFormat="1" ht="24" customHeight="1">
      <c r="F4" s="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3"/>
      <c r="X4" s="3"/>
      <c r="Y4" s="4"/>
    </row>
    <row r="5" spans="1:29" s="1" customFormat="1" ht="57" customHeight="1">
      <c r="F5" s="2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471" t="s">
        <v>1140</v>
      </c>
      <c r="T5" s="5"/>
      <c r="U5" s="5"/>
      <c r="V5" s="5"/>
      <c r="W5" s="471" t="s">
        <v>1139</v>
      </c>
      <c r="X5" s="471" t="s">
        <v>1140</v>
      </c>
      <c r="Y5" s="4"/>
    </row>
    <row r="6" spans="1:29" s="1" customFormat="1" ht="18.75" thickBot="1">
      <c r="F6" s="2"/>
      <c r="G6" s="2"/>
      <c r="M6" s="2"/>
      <c r="O6" s="2"/>
      <c r="Q6" s="2"/>
      <c r="R6" s="2"/>
      <c r="S6" s="2"/>
      <c r="T6" s="2"/>
      <c r="U6" s="2"/>
      <c r="V6" s="6"/>
      <c r="W6" s="7"/>
      <c r="Y6" s="4"/>
    </row>
    <row r="7" spans="1:29" s="12" customFormat="1" ht="30" customHeight="1">
      <c r="A7" s="473" t="s">
        <v>2</v>
      </c>
      <c r="B7" s="474" t="s">
        <v>3</v>
      </c>
      <c r="C7" s="474" t="s">
        <v>4</v>
      </c>
      <c r="D7" s="8"/>
      <c r="E7" s="475" t="s">
        <v>5</v>
      </c>
      <c r="F7" s="477" t="s">
        <v>6</v>
      </c>
      <c r="G7" s="477" t="s">
        <v>7</v>
      </c>
      <c r="H7" s="477" t="s">
        <v>8</v>
      </c>
      <c r="I7" s="477" t="s">
        <v>9</v>
      </c>
      <c r="J7" s="482" t="s">
        <v>10</v>
      </c>
      <c r="K7" s="483"/>
      <c r="L7" s="483"/>
      <c r="M7" s="483"/>
      <c r="N7" s="483"/>
      <c r="O7" s="483"/>
      <c r="P7" s="483"/>
      <c r="Q7" s="483"/>
      <c r="R7" s="483"/>
      <c r="S7" s="484"/>
      <c r="T7" s="477" t="s">
        <v>11</v>
      </c>
      <c r="U7" s="485" t="s">
        <v>12</v>
      </c>
      <c r="V7" s="485" t="s">
        <v>13</v>
      </c>
      <c r="W7" s="487" t="s">
        <v>14</v>
      </c>
      <c r="X7" s="479" t="s">
        <v>1137</v>
      </c>
      <c r="Y7" s="9"/>
      <c r="Z7" s="10"/>
      <c r="AA7" s="11"/>
      <c r="AB7" s="11"/>
      <c r="AC7" s="11"/>
    </row>
    <row r="8" spans="1:29" s="12" customFormat="1" ht="36.950000000000003" customHeight="1">
      <c r="A8" s="473"/>
      <c r="B8" s="474"/>
      <c r="C8" s="474"/>
      <c r="D8" s="8"/>
      <c r="E8" s="476"/>
      <c r="F8" s="478"/>
      <c r="G8" s="478"/>
      <c r="H8" s="478"/>
      <c r="I8" s="478"/>
      <c r="J8" s="478">
        <v>2018</v>
      </c>
      <c r="K8" s="478"/>
      <c r="L8" s="478">
        <v>2019</v>
      </c>
      <c r="M8" s="478"/>
      <c r="N8" s="478">
        <v>2020</v>
      </c>
      <c r="O8" s="478"/>
      <c r="P8" s="478">
        <v>2021</v>
      </c>
      <c r="Q8" s="478"/>
      <c r="R8" s="489" t="s">
        <v>1138</v>
      </c>
      <c r="S8" s="490"/>
      <c r="T8" s="478"/>
      <c r="U8" s="486"/>
      <c r="V8" s="486"/>
      <c r="W8" s="488"/>
      <c r="X8" s="480"/>
      <c r="Y8" s="9"/>
      <c r="Z8" s="10"/>
      <c r="AA8" s="11"/>
      <c r="AB8" s="11"/>
      <c r="AC8" s="11"/>
    </row>
    <row r="9" spans="1:29" s="12" customFormat="1" ht="32.1" customHeight="1">
      <c r="A9" s="473"/>
      <c r="B9" s="474"/>
      <c r="C9" s="474"/>
      <c r="D9" s="8"/>
      <c r="E9" s="476"/>
      <c r="F9" s="478"/>
      <c r="G9" s="478"/>
      <c r="H9" s="13">
        <v>2017</v>
      </c>
      <c r="I9" s="13">
        <v>2020</v>
      </c>
      <c r="J9" s="13" t="s">
        <v>15</v>
      </c>
      <c r="K9" s="13" t="s">
        <v>16</v>
      </c>
      <c r="L9" s="13" t="s">
        <v>15</v>
      </c>
      <c r="M9" s="13" t="s">
        <v>16</v>
      </c>
      <c r="N9" s="13" t="s">
        <v>15</v>
      </c>
      <c r="O9" s="13" t="s">
        <v>16</v>
      </c>
      <c r="P9" s="13" t="s">
        <v>15</v>
      </c>
      <c r="Q9" s="13" t="s">
        <v>16</v>
      </c>
      <c r="R9" s="13" t="s">
        <v>15</v>
      </c>
      <c r="S9" s="13" t="s">
        <v>16</v>
      </c>
      <c r="T9" s="478"/>
      <c r="U9" s="486"/>
      <c r="V9" s="486"/>
      <c r="W9" s="488"/>
      <c r="X9" s="481"/>
      <c r="Y9" s="9"/>
      <c r="Z9" s="14"/>
      <c r="AB9" s="11"/>
      <c r="AC9" s="11"/>
    </row>
    <row r="10" spans="1:29" s="27" customFormat="1" thickBot="1">
      <c r="A10" s="15"/>
      <c r="B10" s="16"/>
      <c r="C10" s="16"/>
      <c r="D10" s="16"/>
      <c r="E10" s="17">
        <v>1</v>
      </c>
      <c r="F10" s="18">
        <v>2</v>
      </c>
      <c r="G10" s="18">
        <v>3</v>
      </c>
      <c r="H10" s="18">
        <v>4</v>
      </c>
      <c r="I10" s="18"/>
      <c r="J10" s="19">
        <v>5</v>
      </c>
      <c r="K10" s="19">
        <v>6</v>
      </c>
      <c r="L10" s="19">
        <v>7</v>
      </c>
      <c r="M10" s="19">
        <v>8</v>
      </c>
      <c r="N10" s="20">
        <v>9</v>
      </c>
      <c r="O10" s="20">
        <v>10</v>
      </c>
      <c r="P10" s="18">
        <v>11</v>
      </c>
      <c r="Q10" s="18">
        <v>5</v>
      </c>
      <c r="R10" s="18">
        <v>12</v>
      </c>
      <c r="S10" s="18">
        <v>13</v>
      </c>
      <c r="T10" s="19">
        <v>14</v>
      </c>
      <c r="U10" s="21">
        <v>15</v>
      </c>
      <c r="V10" s="22">
        <v>17</v>
      </c>
      <c r="W10" s="23">
        <v>16</v>
      </c>
      <c r="X10" s="24">
        <v>17</v>
      </c>
      <c r="Y10" s="25"/>
      <c r="Z10" s="26"/>
      <c r="AA10" s="15"/>
      <c r="AB10" s="15"/>
      <c r="AC10" s="15"/>
    </row>
    <row r="11" spans="1:29" s="28" customFormat="1" ht="30.95" hidden="1" customHeight="1" thickTop="1">
      <c r="B11" s="29"/>
      <c r="C11" s="29"/>
      <c r="D11" s="29"/>
      <c r="E11" s="30" t="s">
        <v>17</v>
      </c>
      <c r="F11" s="31"/>
      <c r="G11" s="32"/>
      <c r="H11" s="32"/>
      <c r="I11" s="32"/>
      <c r="J11" s="33"/>
      <c r="K11" s="33"/>
      <c r="L11" s="33"/>
      <c r="M11" s="33"/>
      <c r="N11" s="34"/>
      <c r="O11" s="34"/>
      <c r="P11" s="32"/>
      <c r="Q11" s="32"/>
      <c r="R11" s="32"/>
      <c r="S11" s="32"/>
      <c r="T11" s="33"/>
      <c r="U11" s="35"/>
      <c r="V11" s="33"/>
      <c r="W11" s="36"/>
      <c r="X11" s="37"/>
      <c r="Y11" s="38"/>
      <c r="Z11" s="39"/>
      <c r="AA11" s="40" t="s">
        <v>18</v>
      </c>
    </row>
    <row r="12" spans="1:29" s="28" customFormat="1" ht="30.95" hidden="1" customHeight="1">
      <c r="B12" s="29"/>
      <c r="C12" s="29"/>
      <c r="D12" s="29"/>
      <c r="E12" s="41" t="s">
        <v>19</v>
      </c>
      <c r="F12" s="42"/>
      <c r="G12" s="43"/>
      <c r="H12" s="43"/>
      <c r="I12" s="43"/>
      <c r="J12" s="44"/>
      <c r="K12" s="44"/>
      <c r="L12" s="44"/>
      <c r="M12" s="44"/>
      <c r="N12" s="45"/>
      <c r="O12" s="45"/>
      <c r="P12" s="43"/>
      <c r="Q12" s="43"/>
      <c r="R12" s="43"/>
      <c r="S12" s="43"/>
      <c r="T12" s="44"/>
      <c r="U12" s="46"/>
      <c r="V12" s="44"/>
      <c r="W12" s="47"/>
      <c r="X12" s="48"/>
      <c r="Y12" s="38"/>
      <c r="Z12" s="39"/>
      <c r="AA12" s="49" t="s">
        <v>20</v>
      </c>
    </row>
    <row r="13" spans="1:29" s="50" customFormat="1" ht="30.75" thickTop="1">
      <c r="A13" s="50" t="s">
        <v>21</v>
      </c>
      <c r="B13" s="51" t="s">
        <v>22</v>
      </c>
      <c r="C13" s="51" t="s">
        <v>19</v>
      </c>
      <c r="D13" s="51"/>
      <c r="E13" s="52" t="s">
        <v>23</v>
      </c>
      <c r="F13" s="53" t="s">
        <v>24</v>
      </c>
      <c r="G13" s="54" t="s">
        <v>25</v>
      </c>
      <c r="H13" s="54">
        <v>4.1399999999999997</v>
      </c>
      <c r="I13" s="55" t="s">
        <v>26</v>
      </c>
      <c r="J13" s="56">
        <v>5</v>
      </c>
      <c r="K13" s="56">
        <v>4.6100000000000003</v>
      </c>
      <c r="L13" s="56">
        <v>5.25</v>
      </c>
      <c r="M13" s="57">
        <v>4.2</v>
      </c>
      <c r="N13" s="58">
        <v>5.5</v>
      </c>
      <c r="O13" s="55" t="s">
        <v>27</v>
      </c>
      <c r="P13" s="59" t="s">
        <v>28</v>
      </c>
      <c r="Q13" s="60">
        <v>2.79</v>
      </c>
      <c r="R13" s="54">
        <v>6</v>
      </c>
      <c r="S13" s="54">
        <v>2.4</v>
      </c>
      <c r="T13" s="54">
        <v>6</v>
      </c>
      <c r="U13" s="61" t="s">
        <v>29</v>
      </c>
      <c r="V13" s="61" t="s">
        <v>29</v>
      </c>
      <c r="W13" s="62" t="s">
        <v>30</v>
      </c>
      <c r="X13" s="63"/>
      <c r="Y13" s="64"/>
      <c r="Z13" s="65"/>
      <c r="AA13" s="66" t="s">
        <v>31</v>
      </c>
    </row>
    <row r="14" spans="1:29" s="50" customFormat="1" ht="30">
      <c r="A14" s="50" t="s">
        <v>21</v>
      </c>
      <c r="B14" s="51" t="s">
        <v>22</v>
      </c>
      <c r="C14" s="51" t="s">
        <v>19</v>
      </c>
      <c r="D14" s="51"/>
      <c r="E14" s="52" t="s">
        <v>32</v>
      </c>
      <c r="F14" s="53" t="s">
        <v>33</v>
      </c>
      <c r="G14" s="54" t="s">
        <v>25</v>
      </c>
      <c r="H14" s="54">
        <v>4.09</v>
      </c>
      <c r="I14" s="54">
        <v>1.68</v>
      </c>
      <c r="J14" s="56">
        <v>4</v>
      </c>
      <c r="K14" s="56">
        <v>1.84</v>
      </c>
      <c r="L14" s="56">
        <v>4</v>
      </c>
      <c r="M14" s="56">
        <v>1.69</v>
      </c>
      <c r="N14" s="58">
        <v>4</v>
      </c>
      <c r="O14" s="58">
        <v>3.59</v>
      </c>
      <c r="P14" s="67">
        <v>4</v>
      </c>
      <c r="Q14" s="60">
        <v>2.52</v>
      </c>
      <c r="R14" s="58">
        <v>4</v>
      </c>
      <c r="S14" s="58"/>
      <c r="T14" s="54">
        <v>4</v>
      </c>
      <c r="U14" s="61" t="s">
        <v>29</v>
      </c>
      <c r="V14" s="61" t="s">
        <v>29</v>
      </c>
      <c r="W14" s="62" t="s">
        <v>30</v>
      </c>
      <c r="X14" s="63"/>
      <c r="Y14" s="64"/>
      <c r="Z14" s="65"/>
    </row>
    <row r="15" spans="1:29" s="50" customFormat="1" ht="30" hidden="1">
      <c r="A15" s="50" t="s">
        <v>21</v>
      </c>
      <c r="B15" s="51" t="s">
        <v>22</v>
      </c>
      <c r="C15" s="51" t="s">
        <v>19</v>
      </c>
      <c r="D15" s="51"/>
      <c r="E15" s="52" t="s">
        <v>34</v>
      </c>
      <c r="F15" s="53" t="s">
        <v>35</v>
      </c>
      <c r="G15" s="54" t="s">
        <v>36</v>
      </c>
      <c r="H15" s="54">
        <v>28.22</v>
      </c>
      <c r="I15" s="68">
        <v>56.938000000000002</v>
      </c>
      <c r="J15" s="56">
        <v>28.93</v>
      </c>
      <c r="K15" s="56">
        <v>29.52</v>
      </c>
      <c r="L15" s="56">
        <v>30.27</v>
      </c>
      <c r="M15" s="69">
        <v>30.7</v>
      </c>
      <c r="N15" s="58">
        <v>31.61</v>
      </c>
      <c r="O15" s="58">
        <v>30.47</v>
      </c>
      <c r="P15" s="59" t="s">
        <v>37</v>
      </c>
      <c r="Q15" s="70">
        <v>34.68</v>
      </c>
      <c r="R15" s="71" t="s">
        <v>38</v>
      </c>
      <c r="S15" s="71"/>
      <c r="T15" s="54">
        <v>34.28</v>
      </c>
      <c r="U15" s="61" t="s">
        <v>39</v>
      </c>
      <c r="V15" s="61" t="s">
        <v>39</v>
      </c>
      <c r="W15" s="62" t="s">
        <v>30</v>
      </c>
      <c r="X15" s="63"/>
      <c r="Y15" s="64"/>
      <c r="Z15" s="65"/>
      <c r="AA15" s="72" t="s">
        <v>40</v>
      </c>
      <c r="AB15" s="73" t="s">
        <v>41</v>
      </c>
    </row>
    <row r="16" spans="1:29" s="50" customFormat="1" ht="30">
      <c r="A16" s="50" t="s">
        <v>21</v>
      </c>
      <c r="B16" s="51" t="s">
        <v>22</v>
      </c>
      <c r="C16" s="51" t="s">
        <v>19</v>
      </c>
      <c r="D16" s="51"/>
      <c r="E16" s="74" t="s">
        <v>42</v>
      </c>
      <c r="F16" s="53" t="s">
        <v>43</v>
      </c>
      <c r="G16" s="54" t="s">
        <v>25</v>
      </c>
      <c r="H16" s="56">
        <v>0.32900000000000001</v>
      </c>
      <c r="I16" s="56">
        <v>0.38500000000000001</v>
      </c>
      <c r="J16" s="56">
        <v>0.32500000000000001</v>
      </c>
      <c r="K16" s="56">
        <v>0.32</v>
      </c>
      <c r="L16" s="56">
        <v>0.32</v>
      </c>
      <c r="M16" s="56">
        <v>0.32</v>
      </c>
      <c r="N16" s="58">
        <v>0.317</v>
      </c>
      <c r="O16" s="58">
        <v>0.31900000000000001</v>
      </c>
      <c r="P16" s="58">
        <v>0.313</v>
      </c>
      <c r="Q16" s="58">
        <v>0.32400000000000001</v>
      </c>
      <c r="R16" s="58">
        <v>0.31</v>
      </c>
      <c r="S16" s="58"/>
      <c r="T16" s="56">
        <v>0.31</v>
      </c>
      <c r="U16" s="61" t="s">
        <v>29</v>
      </c>
      <c r="V16" s="61" t="s">
        <v>29</v>
      </c>
      <c r="W16" s="62" t="s">
        <v>30</v>
      </c>
      <c r="X16" s="63"/>
      <c r="Y16" s="64"/>
      <c r="Z16" s="65"/>
      <c r="AA16" s="75" t="s">
        <v>39</v>
      </c>
      <c r="AB16" s="73" t="s">
        <v>44</v>
      </c>
    </row>
    <row r="17" spans="1:29" s="50" customFormat="1" ht="30">
      <c r="A17" s="50" t="s">
        <v>21</v>
      </c>
      <c r="B17" s="51" t="s">
        <v>22</v>
      </c>
      <c r="C17" s="51" t="s">
        <v>19</v>
      </c>
      <c r="D17" s="51"/>
      <c r="E17" s="74">
        <v>5</v>
      </c>
      <c r="F17" s="53" t="s">
        <v>45</v>
      </c>
      <c r="G17" s="54" t="s">
        <v>46</v>
      </c>
      <c r="H17" s="54">
        <v>0.38300000000000001</v>
      </c>
      <c r="I17" s="54"/>
      <c r="J17" s="56">
        <v>0.36099999999999999</v>
      </c>
      <c r="K17" s="56">
        <v>0.38400000000000001</v>
      </c>
      <c r="L17" s="56">
        <v>0.34799999999999998</v>
      </c>
      <c r="M17" s="56">
        <v>0.35</v>
      </c>
      <c r="N17" s="58">
        <v>0.33600000000000002</v>
      </c>
      <c r="O17" s="58">
        <v>0.36</v>
      </c>
      <c r="P17" s="54">
        <v>0.32400000000000001</v>
      </c>
      <c r="Q17" s="76">
        <v>0.49099999999999999</v>
      </c>
      <c r="R17" s="54">
        <v>0.313</v>
      </c>
      <c r="S17" s="54"/>
      <c r="T17" s="54">
        <v>0.313</v>
      </c>
      <c r="U17" s="61" t="s">
        <v>29</v>
      </c>
      <c r="V17" s="61" t="s">
        <v>29</v>
      </c>
      <c r="W17" s="62" t="s">
        <v>30</v>
      </c>
      <c r="X17" s="63"/>
      <c r="Y17" s="64"/>
      <c r="Z17" s="65"/>
      <c r="AA17" s="77" t="s">
        <v>29</v>
      </c>
      <c r="AB17" s="78" t="s">
        <v>47</v>
      </c>
    </row>
    <row r="18" spans="1:29" s="50" customFormat="1" ht="30">
      <c r="A18" s="50" t="s">
        <v>21</v>
      </c>
      <c r="B18" s="51" t="s">
        <v>22</v>
      </c>
      <c r="C18" s="51" t="s">
        <v>19</v>
      </c>
      <c r="D18" s="51"/>
      <c r="E18" s="74">
        <v>6</v>
      </c>
      <c r="F18" s="53" t="s">
        <v>48</v>
      </c>
      <c r="G18" s="54" t="s">
        <v>25</v>
      </c>
      <c r="H18" s="54">
        <v>16.89</v>
      </c>
      <c r="I18" s="54">
        <v>10.19</v>
      </c>
      <c r="J18" s="56">
        <v>15.43</v>
      </c>
      <c r="K18" s="56">
        <v>15.68</v>
      </c>
      <c r="L18" s="56">
        <v>14.43</v>
      </c>
      <c r="M18" s="56">
        <v>15.01</v>
      </c>
      <c r="N18" s="58">
        <v>13.43</v>
      </c>
      <c r="O18" s="58">
        <v>15.43</v>
      </c>
      <c r="P18" s="59" t="s">
        <v>49</v>
      </c>
      <c r="Q18" s="60">
        <v>15.33</v>
      </c>
      <c r="R18" s="59" t="s">
        <v>50</v>
      </c>
      <c r="S18" s="59"/>
      <c r="T18" s="54">
        <v>11.43</v>
      </c>
      <c r="U18" s="61" t="s">
        <v>29</v>
      </c>
      <c r="V18" s="61" t="s">
        <v>29</v>
      </c>
      <c r="W18" s="62" t="s">
        <v>30</v>
      </c>
      <c r="X18" s="63"/>
      <c r="Y18" s="64"/>
      <c r="Z18" s="65"/>
      <c r="AA18" s="79" t="s">
        <v>51</v>
      </c>
      <c r="AB18" s="78" t="s">
        <v>52</v>
      </c>
    </row>
    <row r="19" spans="1:29" s="50" customFormat="1" hidden="1">
      <c r="B19" s="51"/>
      <c r="C19" s="51"/>
      <c r="D19" s="51"/>
      <c r="E19" s="41" t="s">
        <v>53</v>
      </c>
      <c r="F19" s="42"/>
      <c r="G19" s="80"/>
      <c r="H19" s="80"/>
      <c r="I19" s="80"/>
      <c r="J19" s="81"/>
      <c r="K19" s="81"/>
      <c r="L19" s="81"/>
      <c r="M19" s="81"/>
      <c r="N19" s="82"/>
      <c r="O19" s="82"/>
      <c r="P19" s="83"/>
      <c r="Q19" s="84"/>
      <c r="R19" s="83"/>
      <c r="S19" s="83"/>
      <c r="T19" s="80"/>
      <c r="U19" s="85"/>
      <c r="V19" s="86"/>
      <c r="W19" s="87"/>
      <c r="X19" s="88"/>
      <c r="Y19" s="64"/>
      <c r="Z19" s="65"/>
    </row>
    <row r="20" spans="1:29" s="50" customFormat="1" ht="30">
      <c r="A20" s="50" t="s">
        <v>21</v>
      </c>
      <c r="B20" s="51" t="s">
        <v>22</v>
      </c>
      <c r="C20" s="51" t="s">
        <v>53</v>
      </c>
      <c r="D20" s="51"/>
      <c r="E20" s="52" t="s">
        <v>23</v>
      </c>
      <c r="F20" s="53" t="s">
        <v>54</v>
      </c>
      <c r="G20" s="54" t="s">
        <v>46</v>
      </c>
      <c r="H20" s="54">
        <v>70.599999999999994</v>
      </c>
      <c r="I20" s="54">
        <v>71.94</v>
      </c>
      <c r="J20" s="56">
        <v>70.92</v>
      </c>
      <c r="K20" s="56">
        <v>71.19</v>
      </c>
      <c r="L20" s="56">
        <v>71.44</v>
      </c>
      <c r="M20" s="56">
        <v>71.44</v>
      </c>
      <c r="N20" s="58">
        <v>71.959999999999994</v>
      </c>
      <c r="O20" s="89">
        <v>71.989999999999995</v>
      </c>
      <c r="P20" s="59" t="s">
        <v>55</v>
      </c>
      <c r="Q20" s="60">
        <v>72.14</v>
      </c>
      <c r="R20" s="59" t="s">
        <v>56</v>
      </c>
      <c r="S20" s="59"/>
      <c r="T20" s="54">
        <v>73</v>
      </c>
      <c r="U20" s="61" t="s">
        <v>29</v>
      </c>
      <c r="V20" s="61" t="s">
        <v>29</v>
      </c>
      <c r="W20" s="62" t="s">
        <v>30</v>
      </c>
      <c r="X20" s="90"/>
      <c r="Y20" s="64"/>
      <c r="Z20" s="65"/>
    </row>
    <row r="21" spans="1:29" s="50" customFormat="1" ht="30" hidden="1">
      <c r="A21" s="50" t="s">
        <v>21</v>
      </c>
      <c r="B21" s="51" t="s">
        <v>22</v>
      </c>
      <c r="C21" s="51" t="s">
        <v>53</v>
      </c>
      <c r="D21" s="51"/>
      <c r="E21" s="52" t="s">
        <v>32</v>
      </c>
      <c r="F21" s="53" t="s">
        <v>57</v>
      </c>
      <c r="G21" s="56" t="s">
        <v>25</v>
      </c>
      <c r="H21" s="56">
        <v>98.25</v>
      </c>
      <c r="I21" s="69">
        <v>96</v>
      </c>
      <c r="J21" s="56">
        <v>98.08</v>
      </c>
      <c r="K21" s="56">
        <v>98.03</v>
      </c>
      <c r="L21" s="56">
        <v>98.23</v>
      </c>
      <c r="M21" s="56">
        <v>85.07</v>
      </c>
      <c r="N21" s="58">
        <v>99</v>
      </c>
      <c r="O21" s="58">
        <v>98.25</v>
      </c>
      <c r="P21" s="59" t="s">
        <v>58</v>
      </c>
      <c r="Q21" s="91" t="s">
        <v>1133</v>
      </c>
      <c r="R21" s="59" t="s">
        <v>59</v>
      </c>
      <c r="S21" s="59"/>
      <c r="T21" s="56">
        <v>99.5</v>
      </c>
      <c r="U21" s="92" t="s">
        <v>39</v>
      </c>
      <c r="V21" s="93" t="s">
        <v>29</v>
      </c>
      <c r="W21" s="62" t="s">
        <v>60</v>
      </c>
      <c r="X21" s="90"/>
      <c r="Y21" s="64"/>
      <c r="Z21" s="65"/>
    </row>
    <row r="22" spans="1:29" s="50" customFormat="1" ht="30">
      <c r="A22" s="50" t="s">
        <v>21</v>
      </c>
      <c r="B22" s="51" t="s">
        <v>22</v>
      </c>
      <c r="C22" s="51" t="s">
        <v>53</v>
      </c>
      <c r="D22" s="51"/>
      <c r="E22" s="52" t="s">
        <v>34</v>
      </c>
      <c r="F22" s="53" t="s">
        <v>61</v>
      </c>
      <c r="G22" s="56" t="s">
        <v>62</v>
      </c>
      <c r="H22" s="56">
        <v>8.77</v>
      </c>
      <c r="I22" s="56">
        <v>8.48</v>
      </c>
      <c r="J22" s="56">
        <v>9</v>
      </c>
      <c r="K22" s="56">
        <v>9.09</v>
      </c>
      <c r="L22" s="56">
        <v>10</v>
      </c>
      <c r="M22" s="56">
        <v>10</v>
      </c>
      <c r="N22" s="58">
        <v>11</v>
      </c>
      <c r="O22" s="58">
        <v>9.33</v>
      </c>
      <c r="P22" s="67">
        <v>12</v>
      </c>
      <c r="Q22" s="60">
        <v>9.3699999999999992</v>
      </c>
      <c r="R22" s="67">
        <v>13</v>
      </c>
      <c r="S22" s="67"/>
      <c r="T22" s="56">
        <v>13</v>
      </c>
      <c r="U22" s="61" t="s">
        <v>29</v>
      </c>
      <c r="V22" s="61" t="s">
        <v>29</v>
      </c>
      <c r="W22" s="62" t="s">
        <v>63</v>
      </c>
      <c r="X22" s="90"/>
      <c r="Y22" s="64"/>
      <c r="Z22" s="65"/>
    </row>
    <row r="23" spans="1:29" s="50" customFormat="1" ht="30">
      <c r="A23" s="50" t="s">
        <v>21</v>
      </c>
      <c r="B23" s="51" t="s">
        <v>22</v>
      </c>
      <c r="C23" s="51" t="s">
        <v>53</v>
      </c>
      <c r="D23" s="51"/>
      <c r="E23" s="52" t="s">
        <v>42</v>
      </c>
      <c r="F23" s="53" t="s">
        <v>64</v>
      </c>
      <c r="G23" s="56" t="s">
        <v>62</v>
      </c>
      <c r="H23" s="56">
        <v>69.900000000000006</v>
      </c>
      <c r="I23" s="56">
        <v>71.47</v>
      </c>
      <c r="J23" s="56">
        <v>69.95</v>
      </c>
      <c r="K23" s="56">
        <v>69.64</v>
      </c>
      <c r="L23" s="56">
        <v>69.98</v>
      </c>
      <c r="M23" s="56">
        <v>69.87</v>
      </c>
      <c r="N23" s="58">
        <v>70</v>
      </c>
      <c r="O23" s="58">
        <v>69.930000000000007</v>
      </c>
      <c r="P23" s="59" t="s">
        <v>65</v>
      </c>
      <c r="Q23" s="60">
        <v>69.959999999999994</v>
      </c>
      <c r="R23" s="59" t="s">
        <v>66</v>
      </c>
      <c r="S23" s="59"/>
      <c r="T23" s="56">
        <v>70.5</v>
      </c>
      <c r="U23" s="61" t="s">
        <v>29</v>
      </c>
      <c r="V23" s="61" t="s">
        <v>29</v>
      </c>
      <c r="W23" s="62" t="s">
        <v>67</v>
      </c>
      <c r="X23" s="90"/>
      <c r="Y23" s="64"/>
      <c r="Z23" s="65"/>
    </row>
    <row r="24" spans="1:29" s="50" customFormat="1" hidden="1">
      <c r="B24" s="51"/>
      <c r="C24" s="51"/>
      <c r="D24" s="51"/>
      <c r="E24" s="41" t="s">
        <v>68</v>
      </c>
      <c r="F24" s="42"/>
      <c r="G24" s="81"/>
      <c r="H24" s="81"/>
      <c r="I24" s="81"/>
      <c r="J24" s="81"/>
      <c r="K24" s="81"/>
      <c r="L24" s="81"/>
      <c r="M24" s="81"/>
      <c r="N24" s="82"/>
      <c r="O24" s="82"/>
      <c r="P24" s="83"/>
      <c r="Q24" s="84"/>
      <c r="R24" s="83"/>
      <c r="S24" s="83"/>
      <c r="T24" s="81"/>
      <c r="U24" s="94"/>
      <c r="V24" s="86"/>
      <c r="W24" s="87"/>
      <c r="X24" s="88"/>
      <c r="Y24" s="64"/>
      <c r="Z24" s="65"/>
    </row>
    <row r="25" spans="1:29" s="50" customFormat="1" hidden="1">
      <c r="B25" s="51"/>
      <c r="C25" s="51"/>
      <c r="D25" s="51"/>
      <c r="E25" s="41" t="s">
        <v>69</v>
      </c>
      <c r="F25" s="42"/>
      <c r="G25" s="81"/>
      <c r="H25" s="81"/>
      <c r="I25" s="81"/>
      <c r="J25" s="81"/>
      <c r="K25" s="81"/>
      <c r="L25" s="81"/>
      <c r="M25" s="81"/>
      <c r="N25" s="82"/>
      <c r="O25" s="82"/>
      <c r="P25" s="83"/>
      <c r="Q25" s="84"/>
      <c r="R25" s="83"/>
      <c r="S25" s="83"/>
      <c r="T25" s="81"/>
      <c r="U25" s="94"/>
      <c r="V25" s="86"/>
      <c r="W25" s="87"/>
      <c r="X25" s="88"/>
      <c r="Y25" s="64"/>
      <c r="Z25" s="65"/>
    </row>
    <row r="26" spans="1:29" s="50" customFormat="1" ht="30">
      <c r="A26" s="95" t="s">
        <v>21</v>
      </c>
      <c r="B26" s="51" t="s">
        <v>70</v>
      </c>
      <c r="C26" s="51" t="s">
        <v>69</v>
      </c>
      <c r="D26" s="51"/>
      <c r="E26" s="52" t="s">
        <v>23</v>
      </c>
      <c r="F26" s="53" t="s">
        <v>71</v>
      </c>
      <c r="G26" s="54" t="s">
        <v>72</v>
      </c>
      <c r="H26" s="56">
        <v>68</v>
      </c>
      <c r="I26" s="56"/>
      <c r="J26" s="56">
        <v>289</v>
      </c>
      <c r="K26" s="56">
        <v>46</v>
      </c>
      <c r="L26" s="56">
        <v>289</v>
      </c>
      <c r="M26" s="56">
        <v>32</v>
      </c>
      <c r="N26" s="56">
        <v>289</v>
      </c>
      <c r="O26" s="58">
        <v>96</v>
      </c>
      <c r="P26" s="96">
        <v>289</v>
      </c>
      <c r="Q26" s="60">
        <v>223</v>
      </c>
      <c r="R26" s="96">
        <v>289</v>
      </c>
      <c r="S26" s="96"/>
      <c r="T26" s="56">
        <v>1491</v>
      </c>
      <c r="U26" s="61" t="s">
        <v>29</v>
      </c>
      <c r="V26" s="61" t="s">
        <v>29</v>
      </c>
      <c r="W26" s="62" t="s">
        <v>73</v>
      </c>
      <c r="X26" s="90"/>
      <c r="Y26" s="64"/>
      <c r="Z26" s="65"/>
      <c r="AA26" s="95"/>
      <c r="AB26" s="95"/>
      <c r="AC26" s="95"/>
    </row>
    <row r="27" spans="1:29" s="50" customFormat="1" ht="30" hidden="1">
      <c r="A27" s="95" t="s">
        <v>21</v>
      </c>
      <c r="B27" s="51" t="s">
        <v>70</v>
      </c>
      <c r="C27" s="51" t="s">
        <v>69</v>
      </c>
      <c r="D27" s="51"/>
      <c r="E27" s="52" t="s">
        <v>32</v>
      </c>
      <c r="F27" s="53" t="s">
        <v>74</v>
      </c>
      <c r="G27" s="54" t="s">
        <v>25</v>
      </c>
      <c r="H27" s="56">
        <v>43</v>
      </c>
      <c r="I27" s="56"/>
      <c r="J27" s="56">
        <v>60</v>
      </c>
      <c r="K27" s="56">
        <v>58</v>
      </c>
      <c r="L27" s="56">
        <v>65</v>
      </c>
      <c r="M27" s="56">
        <v>65</v>
      </c>
      <c r="N27" s="58">
        <v>70</v>
      </c>
      <c r="O27" s="89">
        <v>40</v>
      </c>
      <c r="P27" s="96">
        <v>75</v>
      </c>
      <c r="Q27" s="60">
        <v>82</v>
      </c>
      <c r="R27" s="96">
        <v>80</v>
      </c>
      <c r="S27" s="96"/>
      <c r="T27" s="56">
        <v>80</v>
      </c>
      <c r="U27" s="61" t="s">
        <v>39</v>
      </c>
      <c r="V27" s="61" t="s">
        <v>39</v>
      </c>
      <c r="W27" s="62" t="s">
        <v>73</v>
      </c>
      <c r="X27" s="90"/>
      <c r="Y27" s="64"/>
      <c r="Z27" s="65"/>
      <c r="AA27" s="95"/>
      <c r="AB27" s="95"/>
      <c r="AC27" s="95"/>
    </row>
    <row r="28" spans="1:29" s="50" customFormat="1" ht="30" hidden="1">
      <c r="A28" s="50" t="s">
        <v>21</v>
      </c>
      <c r="B28" s="51" t="s">
        <v>70</v>
      </c>
      <c r="C28" s="51" t="s">
        <v>69</v>
      </c>
      <c r="D28" s="51"/>
      <c r="E28" s="52" t="s">
        <v>34</v>
      </c>
      <c r="F28" s="53" t="s">
        <v>75</v>
      </c>
      <c r="G28" s="54" t="s">
        <v>25</v>
      </c>
      <c r="H28" s="56" t="s">
        <v>76</v>
      </c>
      <c r="I28" s="56"/>
      <c r="J28" s="56">
        <v>2.5099999999999998</v>
      </c>
      <c r="K28" s="56">
        <v>25.09</v>
      </c>
      <c r="L28" s="56">
        <v>2.66</v>
      </c>
      <c r="M28" s="69">
        <v>29.489436619718301</v>
      </c>
      <c r="N28" s="58">
        <v>2.81</v>
      </c>
      <c r="O28" s="58">
        <v>30.46</v>
      </c>
      <c r="P28" s="59" t="s">
        <v>77</v>
      </c>
      <c r="Q28" s="60">
        <v>41.34</v>
      </c>
      <c r="R28" s="59" t="s">
        <v>78</v>
      </c>
      <c r="S28" s="59"/>
      <c r="T28" s="56">
        <v>3.1</v>
      </c>
      <c r="U28" s="97" t="s">
        <v>40</v>
      </c>
      <c r="V28" s="97" t="s">
        <v>40</v>
      </c>
      <c r="W28" s="62" t="s">
        <v>79</v>
      </c>
      <c r="X28" s="90"/>
      <c r="Y28" s="64"/>
      <c r="Z28" s="65"/>
    </row>
    <row r="29" spans="1:29" s="50" customFormat="1" ht="30" hidden="1">
      <c r="A29" s="50" t="s">
        <v>21</v>
      </c>
      <c r="B29" s="51" t="s">
        <v>70</v>
      </c>
      <c r="C29" s="51" t="s">
        <v>69</v>
      </c>
      <c r="D29" s="51"/>
      <c r="E29" s="52" t="s">
        <v>42</v>
      </c>
      <c r="F29" s="53" t="s">
        <v>80</v>
      </c>
      <c r="G29" s="54" t="s">
        <v>81</v>
      </c>
      <c r="H29" s="98">
        <v>1015</v>
      </c>
      <c r="I29" s="98"/>
      <c r="J29" s="56">
        <v>745</v>
      </c>
      <c r="K29" s="56">
        <v>740</v>
      </c>
      <c r="L29" s="56">
        <v>753</v>
      </c>
      <c r="M29" s="98">
        <v>1136</v>
      </c>
      <c r="N29" s="58">
        <v>761</v>
      </c>
      <c r="O29" s="99">
        <v>1136</v>
      </c>
      <c r="P29" s="96">
        <v>769</v>
      </c>
      <c r="Q29" s="67">
        <v>1136</v>
      </c>
      <c r="R29" s="96">
        <v>777</v>
      </c>
      <c r="S29" s="96"/>
      <c r="T29" s="98">
        <v>777</v>
      </c>
      <c r="U29" s="97" t="s">
        <v>40</v>
      </c>
      <c r="V29" s="97" t="s">
        <v>40</v>
      </c>
      <c r="W29" s="62" t="s">
        <v>79</v>
      </c>
      <c r="X29" s="90"/>
      <c r="Y29" s="64"/>
      <c r="Z29" s="65"/>
    </row>
    <row r="30" spans="1:29" s="50" customFormat="1" ht="30">
      <c r="A30" s="50" t="s">
        <v>21</v>
      </c>
      <c r="B30" s="51" t="s">
        <v>70</v>
      </c>
      <c r="C30" s="51" t="s">
        <v>69</v>
      </c>
      <c r="D30" s="51"/>
      <c r="E30" s="100" t="s">
        <v>82</v>
      </c>
      <c r="F30" s="101" t="s">
        <v>83</v>
      </c>
      <c r="G30" s="54" t="s">
        <v>84</v>
      </c>
      <c r="H30" s="54" t="s">
        <v>85</v>
      </c>
      <c r="I30" s="54"/>
      <c r="J30" s="54" t="s">
        <v>85</v>
      </c>
      <c r="K30" s="467" t="s">
        <v>149</v>
      </c>
      <c r="L30" s="54" t="s">
        <v>85</v>
      </c>
      <c r="M30" s="467" t="s">
        <v>149</v>
      </c>
      <c r="N30" s="54" t="s">
        <v>85</v>
      </c>
      <c r="O30" s="467" t="s">
        <v>149</v>
      </c>
      <c r="P30" s="54" t="s">
        <v>85</v>
      </c>
      <c r="Q30" s="467" t="s">
        <v>149</v>
      </c>
      <c r="R30" s="54" t="s">
        <v>85</v>
      </c>
      <c r="S30" s="54"/>
      <c r="T30" s="54" t="s">
        <v>85</v>
      </c>
      <c r="U30" s="102" t="s">
        <v>29</v>
      </c>
      <c r="V30" s="61" t="s">
        <v>29</v>
      </c>
      <c r="W30" s="62" t="s">
        <v>87</v>
      </c>
      <c r="X30" s="90"/>
      <c r="Y30" s="64"/>
      <c r="Z30" s="65"/>
    </row>
    <row r="31" spans="1:29" s="50" customFormat="1" hidden="1">
      <c r="B31" s="51"/>
      <c r="C31" s="51"/>
      <c r="D31" s="51"/>
      <c r="E31" s="103">
        <v>1</v>
      </c>
      <c r="F31" s="42" t="s">
        <v>88</v>
      </c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4"/>
      <c r="R31" s="80"/>
      <c r="S31" s="80"/>
      <c r="T31" s="80"/>
      <c r="U31" s="85"/>
      <c r="V31" s="86"/>
      <c r="W31" s="87"/>
      <c r="X31" s="88"/>
      <c r="Y31" s="64"/>
      <c r="Z31" s="65"/>
    </row>
    <row r="32" spans="1:29" s="50" customFormat="1" ht="30">
      <c r="A32" s="50" t="s">
        <v>21</v>
      </c>
      <c r="B32" s="51" t="s">
        <v>70</v>
      </c>
      <c r="C32" s="51" t="s">
        <v>88</v>
      </c>
      <c r="D32" s="51"/>
      <c r="E32" s="52" t="s">
        <v>89</v>
      </c>
      <c r="F32" s="53" t="s">
        <v>90</v>
      </c>
      <c r="G32" s="54" t="s">
        <v>72</v>
      </c>
      <c r="H32" s="98">
        <v>36220</v>
      </c>
      <c r="I32" s="98"/>
      <c r="J32" s="98">
        <v>2078</v>
      </c>
      <c r="K32" s="98">
        <v>0</v>
      </c>
      <c r="L32" s="98">
        <v>2286</v>
      </c>
      <c r="M32" s="98">
        <v>1038</v>
      </c>
      <c r="N32" s="98">
        <v>2514</v>
      </c>
      <c r="O32" s="104">
        <v>0</v>
      </c>
      <c r="P32" s="98">
        <v>2766</v>
      </c>
      <c r="Q32" s="105">
        <v>368</v>
      </c>
      <c r="R32" s="98">
        <v>3042</v>
      </c>
      <c r="S32" s="98"/>
      <c r="T32" s="98">
        <v>3042</v>
      </c>
      <c r="U32" s="102" t="s">
        <v>29</v>
      </c>
      <c r="V32" s="61" t="s">
        <v>29</v>
      </c>
      <c r="W32" s="62" t="s">
        <v>91</v>
      </c>
      <c r="X32" s="106"/>
      <c r="Y32" s="64"/>
      <c r="Z32" s="65"/>
    </row>
    <row r="33" spans="1:26" s="50" customFormat="1" ht="30">
      <c r="A33" s="50" t="s">
        <v>21</v>
      </c>
      <c r="B33" s="51" t="s">
        <v>70</v>
      </c>
      <c r="C33" s="51" t="s">
        <v>88</v>
      </c>
      <c r="D33" s="51"/>
      <c r="E33" s="52" t="s">
        <v>92</v>
      </c>
      <c r="F33" s="53" t="s">
        <v>93</v>
      </c>
      <c r="G33" s="54" t="s">
        <v>72</v>
      </c>
      <c r="H33" s="98">
        <v>8427</v>
      </c>
      <c r="I33" s="98"/>
      <c r="J33" s="56">
        <v>627</v>
      </c>
      <c r="K33" s="56">
        <v>0</v>
      </c>
      <c r="L33" s="56">
        <v>690</v>
      </c>
      <c r="M33" s="56">
        <v>256</v>
      </c>
      <c r="N33" s="58">
        <v>759</v>
      </c>
      <c r="O33" s="104">
        <v>0</v>
      </c>
      <c r="P33" s="96">
        <v>835</v>
      </c>
      <c r="Q33" s="67">
        <v>168</v>
      </c>
      <c r="R33" s="96">
        <v>918</v>
      </c>
      <c r="S33" s="96"/>
      <c r="T33" s="98">
        <v>918</v>
      </c>
      <c r="U33" s="102" t="s">
        <v>29</v>
      </c>
      <c r="V33" s="61" t="s">
        <v>29</v>
      </c>
      <c r="W33" s="62" t="s">
        <v>91</v>
      </c>
      <c r="X33" s="106"/>
      <c r="Y33" s="64"/>
      <c r="Z33" s="65"/>
    </row>
    <row r="34" spans="1:26" s="50" customFormat="1" ht="30">
      <c r="A34" s="50" t="s">
        <v>21</v>
      </c>
      <c r="B34" s="51" t="s">
        <v>70</v>
      </c>
      <c r="C34" s="51" t="s">
        <v>88</v>
      </c>
      <c r="D34" s="51"/>
      <c r="E34" s="52" t="s">
        <v>94</v>
      </c>
      <c r="F34" s="53" t="s">
        <v>95</v>
      </c>
      <c r="G34" s="54" t="s">
        <v>72</v>
      </c>
      <c r="H34" s="98">
        <v>1277</v>
      </c>
      <c r="I34" s="98"/>
      <c r="J34" s="56">
        <v>200</v>
      </c>
      <c r="K34" s="56">
        <v>0</v>
      </c>
      <c r="L34" s="56">
        <v>220</v>
      </c>
      <c r="M34" s="56">
        <v>0</v>
      </c>
      <c r="N34" s="58">
        <v>242</v>
      </c>
      <c r="O34" s="104">
        <v>0</v>
      </c>
      <c r="P34" s="96">
        <v>266</v>
      </c>
      <c r="Q34" s="104">
        <v>0</v>
      </c>
      <c r="R34" s="96">
        <v>299</v>
      </c>
      <c r="S34" s="96"/>
      <c r="T34" s="98">
        <v>299</v>
      </c>
      <c r="U34" s="102" t="s">
        <v>29</v>
      </c>
      <c r="V34" s="61" t="s">
        <v>29</v>
      </c>
      <c r="W34" s="62" t="s">
        <v>91</v>
      </c>
      <c r="X34" s="106"/>
      <c r="Y34" s="64"/>
      <c r="Z34" s="65"/>
    </row>
    <row r="35" spans="1:26" s="50" customFormat="1" ht="49.7" hidden="1" customHeight="1">
      <c r="A35" s="50" t="s">
        <v>21</v>
      </c>
      <c r="B35" s="51" t="s">
        <v>70</v>
      </c>
      <c r="C35" s="51" t="s">
        <v>88</v>
      </c>
      <c r="D35" s="51"/>
      <c r="E35" s="52" t="s">
        <v>96</v>
      </c>
      <c r="F35" s="53" t="s">
        <v>97</v>
      </c>
      <c r="G35" s="54" t="s">
        <v>98</v>
      </c>
      <c r="H35" s="56">
        <v>13</v>
      </c>
      <c r="I35" s="56"/>
      <c r="J35" s="56">
        <v>13</v>
      </c>
      <c r="K35" s="56">
        <v>0</v>
      </c>
      <c r="L35" s="56">
        <v>13</v>
      </c>
      <c r="M35" s="56">
        <v>0</v>
      </c>
      <c r="N35" s="58">
        <v>13</v>
      </c>
      <c r="O35" s="104">
        <v>13</v>
      </c>
      <c r="P35" s="96">
        <v>13</v>
      </c>
      <c r="Q35" s="67">
        <v>13</v>
      </c>
      <c r="R35" s="96">
        <v>13</v>
      </c>
      <c r="S35" s="96"/>
      <c r="T35" s="56">
        <v>13</v>
      </c>
      <c r="U35" s="93" t="s">
        <v>39</v>
      </c>
      <c r="V35" s="93" t="s">
        <v>39</v>
      </c>
      <c r="W35" s="62" t="s">
        <v>91</v>
      </c>
      <c r="X35" s="106" t="s">
        <v>99</v>
      </c>
      <c r="Y35" s="64"/>
      <c r="Z35" s="65"/>
    </row>
    <row r="36" spans="1:26" s="50" customFormat="1" ht="49.7" hidden="1" customHeight="1">
      <c r="B36" s="51"/>
      <c r="C36" s="51"/>
      <c r="D36" s="51"/>
      <c r="E36" s="107">
        <v>2</v>
      </c>
      <c r="F36" s="108" t="s">
        <v>100</v>
      </c>
      <c r="G36" s="80"/>
      <c r="H36" s="81"/>
      <c r="I36" s="81"/>
      <c r="J36" s="81"/>
      <c r="K36" s="81"/>
      <c r="L36" s="81"/>
      <c r="M36" s="81"/>
      <c r="N36" s="82"/>
      <c r="O36" s="109"/>
      <c r="P36" s="110"/>
      <c r="Q36" s="84"/>
      <c r="R36" s="110"/>
      <c r="S36" s="110"/>
      <c r="T36" s="81"/>
      <c r="U36" s="85"/>
      <c r="V36" s="111"/>
      <c r="W36" s="87"/>
      <c r="X36" s="88"/>
      <c r="Y36" s="64"/>
      <c r="Z36" s="65"/>
    </row>
    <row r="37" spans="1:26" s="50" customFormat="1" ht="30">
      <c r="A37" s="50" t="s">
        <v>21</v>
      </c>
      <c r="B37" s="51" t="s">
        <v>70</v>
      </c>
      <c r="C37" s="51" t="s">
        <v>100</v>
      </c>
      <c r="D37" s="51"/>
      <c r="E37" s="52" t="s">
        <v>101</v>
      </c>
      <c r="F37" s="53" t="s">
        <v>102</v>
      </c>
      <c r="G37" s="54" t="s">
        <v>103</v>
      </c>
      <c r="H37" s="56">
        <v>3</v>
      </c>
      <c r="I37" s="56"/>
      <c r="J37" s="56">
        <v>5</v>
      </c>
      <c r="K37" s="56">
        <v>5</v>
      </c>
      <c r="L37" s="56">
        <v>6</v>
      </c>
      <c r="M37" s="56">
        <v>6</v>
      </c>
      <c r="N37" s="58">
        <v>6</v>
      </c>
      <c r="O37" s="58">
        <v>4</v>
      </c>
      <c r="P37" s="89">
        <v>6</v>
      </c>
      <c r="Q37" s="89">
        <v>5</v>
      </c>
      <c r="R37" s="58">
        <v>6</v>
      </c>
      <c r="S37" s="58"/>
      <c r="T37" s="56">
        <v>6</v>
      </c>
      <c r="U37" s="93" t="s">
        <v>29</v>
      </c>
      <c r="V37" s="93" t="s">
        <v>29</v>
      </c>
      <c r="W37" s="62" t="s">
        <v>104</v>
      </c>
      <c r="X37" s="112"/>
      <c r="Y37" s="64"/>
      <c r="Z37" s="65"/>
    </row>
    <row r="38" spans="1:26" s="50" customFormat="1" ht="30">
      <c r="A38" s="50" t="s">
        <v>21</v>
      </c>
      <c r="B38" s="51" t="s">
        <v>70</v>
      </c>
      <c r="C38" s="51" t="s">
        <v>100</v>
      </c>
      <c r="D38" s="51"/>
      <c r="E38" s="52" t="s">
        <v>105</v>
      </c>
      <c r="F38" s="53" t="s">
        <v>106</v>
      </c>
      <c r="G38" s="54" t="s">
        <v>107</v>
      </c>
      <c r="H38" s="56">
        <v>35</v>
      </c>
      <c r="I38" s="56"/>
      <c r="J38" s="56">
        <v>40</v>
      </c>
      <c r="K38" s="56">
        <v>37</v>
      </c>
      <c r="L38" s="56">
        <v>38</v>
      </c>
      <c r="M38" s="56">
        <v>38</v>
      </c>
      <c r="N38" s="58">
        <v>35</v>
      </c>
      <c r="O38" s="58">
        <v>50</v>
      </c>
      <c r="P38" s="58">
        <v>35</v>
      </c>
      <c r="Q38" s="58">
        <v>34</v>
      </c>
      <c r="R38" s="58">
        <v>34</v>
      </c>
      <c r="S38" s="58"/>
      <c r="T38" s="56">
        <v>34</v>
      </c>
      <c r="U38" s="93" t="s">
        <v>29</v>
      </c>
      <c r="V38" s="61" t="s">
        <v>39</v>
      </c>
      <c r="W38" s="62" t="s">
        <v>104</v>
      </c>
      <c r="X38" s="112"/>
      <c r="Y38" s="64"/>
      <c r="Z38" s="65"/>
    </row>
    <row r="39" spans="1:26" s="50" customFormat="1" ht="30">
      <c r="A39" s="50" t="s">
        <v>21</v>
      </c>
      <c r="B39" s="51" t="s">
        <v>70</v>
      </c>
      <c r="C39" s="51" t="s">
        <v>100</v>
      </c>
      <c r="D39" s="51"/>
      <c r="E39" s="52" t="s">
        <v>108</v>
      </c>
      <c r="F39" s="53" t="s">
        <v>109</v>
      </c>
      <c r="G39" s="54" t="s">
        <v>103</v>
      </c>
      <c r="H39" s="56">
        <v>6</v>
      </c>
      <c r="I39" s="56"/>
      <c r="J39" s="56">
        <v>7</v>
      </c>
      <c r="K39" s="56">
        <v>7</v>
      </c>
      <c r="L39" s="56">
        <v>7</v>
      </c>
      <c r="M39" s="56">
        <v>7</v>
      </c>
      <c r="N39" s="58">
        <v>7</v>
      </c>
      <c r="O39" s="58">
        <v>5</v>
      </c>
      <c r="P39" s="56">
        <v>7</v>
      </c>
      <c r="Q39" s="56">
        <v>5</v>
      </c>
      <c r="R39" s="56">
        <v>7</v>
      </c>
      <c r="S39" s="56"/>
      <c r="T39" s="56">
        <v>7</v>
      </c>
      <c r="U39" s="61" t="s">
        <v>29</v>
      </c>
      <c r="V39" s="61" t="s">
        <v>29</v>
      </c>
      <c r="W39" s="62" t="s">
        <v>104</v>
      </c>
      <c r="X39" s="112"/>
      <c r="Y39" s="64"/>
      <c r="Z39" s="65"/>
    </row>
    <row r="40" spans="1:26" s="50" customFormat="1" hidden="1">
      <c r="B40" s="51"/>
      <c r="C40" s="51"/>
      <c r="D40" s="51"/>
      <c r="E40" s="113" t="s">
        <v>110</v>
      </c>
      <c r="F40" s="42"/>
      <c r="G40" s="80"/>
      <c r="H40" s="81"/>
      <c r="I40" s="81"/>
      <c r="J40" s="81"/>
      <c r="K40" s="81"/>
      <c r="L40" s="81"/>
      <c r="M40" s="81"/>
      <c r="N40" s="82"/>
      <c r="O40" s="82"/>
      <c r="P40" s="81"/>
      <c r="Q40" s="114"/>
      <c r="R40" s="81"/>
      <c r="S40" s="81"/>
      <c r="T40" s="81"/>
      <c r="U40" s="85"/>
      <c r="V40" s="86"/>
      <c r="W40" s="87"/>
      <c r="X40" s="88"/>
      <c r="Y40" s="64"/>
      <c r="Z40" s="65"/>
    </row>
    <row r="41" spans="1:26" s="50" customFormat="1" hidden="1">
      <c r="B41" s="51"/>
      <c r="C41" s="51"/>
      <c r="D41" s="51"/>
      <c r="E41" s="113" t="s">
        <v>111</v>
      </c>
      <c r="F41" s="42"/>
      <c r="G41" s="80"/>
      <c r="H41" s="81"/>
      <c r="I41" s="81"/>
      <c r="J41" s="81"/>
      <c r="K41" s="81"/>
      <c r="L41" s="81"/>
      <c r="M41" s="81"/>
      <c r="N41" s="82"/>
      <c r="O41" s="82"/>
      <c r="P41" s="81"/>
      <c r="Q41" s="114"/>
      <c r="R41" s="81"/>
      <c r="S41" s="81"/>
      <c r="T41" s="81"/>
      <c r="U41" s="85"/>
      <c r="V41" s="86"/>
      <c r="W41" s="87"/>
      <c r="X41" s="88"/>
      <c r="Y41" s="64"/>
      <c r="Z41" s="65"/>
    </row>
    <row r="42" spans="1:26" s="50" customFormat="1" hidden="1">
      <c r="B42" s="51"/>
      <c r="C42" s="51"/>
      <c r="D42" s="51"/>
      <c r="E42" s="103">
        <v>1</v>
      </c>
      <c r="F42" s="42" t="s">
        <v>112</v>
      </c>
      <c r="G42" s="80"/>
      <c r="H42" s="81"/>
      <c r="I42" s="81"/>
      <c r="J42" s="81"/>
      <c r="K42" s="81"/>
      <c r="L42" s="81"/>
      <c r="M42" s="81"/>
      <c r="N42" s="82"/>
      <c r="O42" s="82"/>
      <c r="P42" s="81"/>
      <c r="Q42" s="114"/>
      <c r="R42" s="81"/>
      <c r="S42" s="81"/>
      <c r="T42" s="81"/>
      <c r="U42" s="85"/>
      <c r="V42" s="86"/>
      <c r="W42" s="87"/>
      <c r="X42" s="88"/>
      <c r="Y42" s="64"/>
      <c r="Z42" s="65"/>
    </row>
    <row r="43" spans="1:26" s="50" customFormat="1" ht="45" hidden="1">
      <c r="A43" s="50" t="s">
        <v>21</v>
      </c>
      <c r="B43" s="51" t="s">
        <v>113</v>
      </c>
      <c r="C43" s="51" t="s">
        <v>112</v>
      </c>
      <c r="D43" s="51"/>
      <c r="E43" s="115" t="s">
        <v>89</v>
      </c>
      <c r="F43" s="116" t="s">
        <v>114</v>
      </c>
      <c r="G43" s="117" t="s">
        <v>25</v>
      </c>
      <c r="H43" s="118"/>
      <c r="I43" s="118"/>
      <c r="J43" s="118"/>
      <c r="K43" s="118"/>
      <c r="L43" s="118"/>
      <c r="M43" s="118"/>
      <c r="N43" s="118"/>
      <c r="O43" s="118"/>
      <c r="P43" s="118"/>
      <c r="Q43" s="119"/>
      <c r="R43" s="118"/>
      <c r="S43" s="118"/>
      <c r="T43" s="118"/>
      <c r="U43" s="120"/>
      <c r="V43" s="121"/>
      <c r="W43" s="122" t="s">
        <v>63</v>
      </c>
      <c r="X43" s="123"/>
      <c r="Y43" s="64"/>
      <c r="Z43" s="65"/>
    </row>
    <row r="44" spans="1:26" s="50" customFormat="1" ht="45" hidden="1">
      <c r="A44" s="50" t="s">
        <v>21</v>
      </c>
      <c r="B44" s="51" t="s">
        <v>113</v>
      </c>
      <c r="C44" s="51" t="s">
        <v>112</v>
      </c>
      <c r="D44" s="51"/>
      <c r="E44" s="52" t="s">
        <v>115</v>
      </c>
      <c r="F44" s="53" t="s">
        <v>116</v>
      </c>
      <c r="G44" s="54" t="s">
        <v>25</v>
      </c>
      <c r="H44" s="56">
        <v>102.41</v>
      </c>
      <c r="I44" s="56">
        <v>105.97</v>
      </c>
      <c r="J44" s="56">
        <v>110.72</v>
      </c>
      <c r="K44" s="56">
        <v>113.85</v>
      </c>
      <c r="L44" s="56">
        <v>105</v>
      </c>
      <c r="M44" s="56">
        <v>109.93</v>
      </c>
      <c r="N44" s="58">
        <v>103</v>
      </c>
      <c r="O44" s="58">
        <v>108.7</v>
      </c>
      <c r="P44" s="59" t="s">
        <v>117</v>
      </c>
      <c r="Q44" s="60">
        <v>108.1</v>
      </c>
      <c r="R44" s="59" t="s">
        <v>118</v>
      </c>
      <c r="S44" s="59"/>
      <c r="T44" s="56">
        <v>100</v>
      </c>
      <c r="U44" s="92" t="s">
        <v>39</v>
      </c>
      <c r="V44" s="124" t="s">
        <v>39</v>
      </c>
      <c r="W44" s="62" t="s">
        <v>63</v>
      </c>
      <c r="X44" s="125" t="s">
        <v>119</v>
      </c>
      <c r="Y44" s="64"/>
      <c r="Z44" s="65"/>
    </row>
    <row r="45" spans="1:26" s="50" customFormat="1" ht="45">
      <c r="A45" s="50" t="s">
        <v>21</v>
      </c>
      <c r="B45" s="51" t="s">
        <v>113</v>
      </c>
      <c r="C45" s="51" t="s">
        <v>112</v>
      </c>
      <c r="D45" s="51"/>
      <c r="E45" s="52" t="s">
        <v>120</v>
      </c>
      <c r="F45" s="53" t="s">
        <v>121</v>
      </c>
      <c r="G45" s="54" t="s">
        <v>25</v>
      </c>
      <c r="H45" s="56">
        <v>99.15</v>
      </c>
      <c r="I45" s="56">
        <v>88.94</v>
      </c>
      <c r="J45" s="56">
        <v>99.79</v>
      </c>
      <c r="K45" s="69">
        <v>99.3</v>
      </c>
      <c r="L45" s="56">
        <v>100</v>
      </c>
      <c r="M45" s="56">
        <v>97.42</v>
      </c>
      <c r="N45" s="58">
        <v>100</v>
      </c>
      <c r="O45" s="58">
        <v>97.79</v>
      </c>
      <c r="P45" s="56">
        <v>100</v>
      </c>
      <c r="Q45" s="60">
        <v>97.74</v>
      </c>
      <c r="R45" s="59" t="s">
        <v>118</v>
      </c>
      <c r="S45" s="59"/>
      <c r="T45" s="56">
        <v>100</v>
      </c>
      <c r="U45" s="102" t="s">
        <v>29</v>
      </c>
      <c r="V45" s="93" t="s">
        <v>29</v>
      </c>
      <c r="W45" s="62" t="s">
        <v>63</v>
      </c>
      <c r="X45" s="125" t="s">
        <v>119</v>
      </c>
      <c r="Y45" s="64"/>
      <c r="Z45" s="65"/>
    </row>
    <row r="46" spans="1:26" s="50" customFormat="1" ht="45" hidden="1">
      <c r="A46" s="50" t="s">
        <v>21</v>
      </c>
      <c r="B46" s="51" t="s">
        <v>113</v>
      </c>
      <c r="C46" s="51" t="s">
        <v>112</v>
      </c>
      <c r="D46" s="51"/>
      <c r="E46" s="52" t="s">
        <v>122</v>
      </c>
      <c r="F46" s="53" t="s">
        <v>123</v>
      </c>
      <c r="G46" s="54" t="s">
        <v>25</v>
      </c>
      <c r="H46" s="56">
        <v>87.47</v>
      </c>
      <c r="I46" s="56">
        <v>78.61</v>
      </c>
      <c r="J46" s="56">
        <v>87.93</v>
      </c>
      <c r="K46" s="69">
        <v>84.8</v>
      </c>
      <c r="L46" s="56">
        <v>89</v>
      </c>
      <c r="M46" s="56">
        <v>90.09</v>
      </c>
      <c r="N46" s="58">
        <v>90</v>
      </c>
      <c r="O46" s="58">
        <v>90.9</v>
      </c>
      <c r="P46" s="67">
        <v>92</v>
      </c>
      <c r="Q46" s="60">
        <v>92.63</v>
      </c>
      <c r="R46" s="67">
        <v>100</v>
      </c>
      <c r="S46" s="67"/>
      <c r="T46" s="56">
        <v>100</v>
      </c>
      <c r="U46" s="92" t="s">
        <v>39</v>
      </c>
      <c r="V46" s="104" t="s">
        <v>29</v>
      </c>
      <c r="W46" s="62" t="s">
        <v>63</v>
      </c>
      <c r="X46" s="125" t="s">
        <v>119</v>
      </c>
      <c r="Y46" s="64"/>
      <c r="Z46" s="65"/>
    </row>
    <row r="47" spans="1:26" s="50" customFormat="1" ht="45" hidden="1">
      <c r="A47" s="50" t="s">
        <v>21</v>
      </c>
      <c r="B47" s="51" t="s">
        <v>113</v>
      </c>
      <c r="C47" s="51" t="s">
        <v>112</v>
      </c>
      <c r="D47" s="51"/>
      <c r="E47" s="115" t="s">
        <v>92</v>
      </c>
      <c r="F47" s="116" t="s">
        <v>124</v>
      </c>
      <c r="G47" s="117" t="s">
        <v>25</v>
      </c>
      <c r="H47" s="118"/>
      <c r="I47" s="118"/>
      <c r="J47" s="118"/>
      <c r="K47" s="118"/>
      <c r="L47" s="118"/>
      <c r="M47" s="126"/>
      <c r="N47" s="118"/>
      <c r="O47" s="118"/>
      <c r="P47" s="118"/>
      <c r="Q47" s="119"/>
      <c r="R47" s="118"/>
      <c r="S47" s="118"/>
      <c r="T47" s="118"/>
      <c r="U47" s="118"/>
      <c r="V47" s="121"/>
      <c r="W47" s="122" t="s">
        <v>63</v>
      </c>
      <c r="X47" s="123"/>
      <c r="Y47" s="64"/>
      <c r="Z47" s="65"/>
    </row>
    <row r="48" spans="1:26" s="50" customFormat="1" ht="45">
      <c r="A48" s="50" t="s">
        <v>21</v>
      </c>
      <c r="B48" s="51" t="s">
        <v>113</v>
      </c>
      <c r="C48" s="51" t="s">
        <v>112</v>
      </c>
      <c r="D48" s="51"/>
      <c r="E48" s="52" t="s">
        <v>125</v>
      </c>
      <c r="F48" s="53" t="s">
        <v>126</v>
      </c>
      <c r="G48" s="54" t="s">
        <v>25</v>
      </c>
      <c r="H48" s="56">
        <v>32.28</v>
      </c>
      <c r="I48" s="56"/>
      <c r="J48" s="56">
        <v>33.200000000000003</v>
      </c>
      <c r="K48" s="56">
        <v>24.43</v>
      </c>
      <c r="L48" s="56">
        <v>34.4</v>
      </c>
      <c r="M48" s="56">
        <v>21.88</v>
      </c>
      <c r="N48" s="58">
        <v>34.6</v>
      </c>
      <c r="O48" s="104">
        <v>27.26</v>
      </c>
      <c r="P48" s="59" t="s">
        <v>127</v>
      </c>
      <c r="Q48" s="60">
        <v>25.1</v>
      </c>
      <c r="R48" s="59" t="s">
        <v>128</v>
      </c>
      <c r="S48" s="59"/>
      <c r="T48" s="56">
        <v>35.5</v>
      </c>
      <c r="U48" s="102" t="s">
        <v>29</v>
      </c>
      <c r="V48" s="102" t="s">
        <v>29</v>
      </c>
      <c r="W48" s="62" t="s">
        <v>63</v>
      </c>
      <c r="X48" s="125" t="s">
        <v>129</v>
      </c>
      <c r="Y48" s="64"/>
      <c r="Z48" s="65"/>
    </row>
    <row r="49" spans="1:26" s="50" customFormat="1" ht="45" hidden="1">
      <c r="A49" s="50" t="s">
        <v>21</v>
      </c>
      <c r="B49" s="51" t="s">
        <v>113</v>
      </c>
      <c r="C49" s="51" t="s">
        <v>112</v>
      </c>
      <c r="D49" s="51"/>
      <c r="E49" s="52" t="s">
        <v>130</v>
      </c>
      <c r="F49" s="53" t="s">
        <v>131</v>
      </c>
      <c r="G49" s="54" t="s">
        <v>25</v>
      </c>
      <c r="H49" s="56">
        <v>15.08</v>
      </c>
      <c r="I49" s="56"/>
      <c r="J49" s="56">
        <v>16.3</v>
      </c>
      <c r="K49" s="56">
        <v>19.850000000000001</v>
      </c>
      <c r="L49" s="56">
        <v>17.25</v>
      </c>
      <c r="M49" s="56">
        <v>24.41</v>
      </c>
      <c r="N49" s="58">
        <v>18.100000000000001</v>
      </c>
      <c r="O49" s="104">
        <v>18.64</v>
      </c>
      <c r="P49" s="59" t="s">
        <v>132</v>
      </c>
      <c r="Q49" s="60">
        <v>22.15</v>
      </c>
      <c r="R49" s="59" t="s">
        <v>133</v>
      </c>
      <c r="S49" s="59"/>
      <c r="T49" s="56">
        <v>20.3</v>
      </c>
      <c r="U49" s="127" t="s">
        <v>40</v>
      </c>
      <c r="V49" s="92" t="s">
        <v>39</v>
      </c>
      <c r="W49" s="62" t="s">
        <v>63</v>
      </c>
      <c r="X49" s="125" t="s">
        <v>129</v>
      </c>
      <c r="Y49" s="64"/>
      <c r="Z49" s="65"/>
    </row>
    <row r="50" spans="1:26" s="50" customFormat="1" ht="45" hidden="1">
      <c r="A50" s="50" t="s">
        <v>21</v>
      </c>
      <c r="B50" s="51" t="s">
        <v>113</v>
      </c>
      <c r="C50" s="51" t="s">
        <v>112</v>
      </c>
      <c r="D50" s="51"/>
      <c r="E50" s="52" t="s">
        <v>134</v>
      </c>
      <c r="F50" s="53" t="s">
        <v>135</v>
      </c>
      <c r="G50" s="54" t="s">
        <v>25</v>
      </c>
      <c r="H50" s="56">
        <v>28.37</v>
      </c>
      <c r="I50" s="56"/>
      <c r="J50" s="56">
        <v>30.15</v>
      </c>
      <c r="K50" s="56">
        <v>26.25</v>
      </c>
      <c r="L50" s="56">
        <v>31.55</v>
      </c>
      <c r="M50" s="56">
        <v>29.17</v>
      </c>
      <c r="N50" s="58">
        <v>32.450000000000003</v>
      </c>
      <c r="O50" s="104">
        <v>35.81</v>
      </c>
      <c r="P50" s="59" t="s">
        <v>136</v>
      </c>
      <c r="Q50" s="60">
        <v>38.880000000000003</v>
      </c>
      <c r="R50" s="59" t="s">
        <v>137</v>
      </c>
      <c r="S50" s="59"/>
      <c r="T50" s="56">
        <v>34</v>
      </c>
      <c r="U50" s="127" t="s">
        <v>40</v>
      </c>
      <c r="V50" s="127" t="s">
        <v>40</v>
      </c>
      <c r="W50" s="62" t="s">
        <v>63</v>
      </c>
      <c r="X50" s="125" t="s">
        <v>129</v>
      </c>
      <c r="Y50" s="64"/>
      <c r="Z50" s="65"/>
    </row>
    <row r="51" spans="1:26" s="50" customFormat="1" ht="45">
      <c r="A51" s="50" t="s">
        <v>21</v>
      </c>
      <c r="B51" s="51" t="s">
        <v>113</v>
      </c>
      <c r="C51" s="51" t="s">
        <v>112</v>
      </c>
      <c r="D51" s="51"/>
      <c r="E51" s="52" t="s">
        <v>138</v>
      </c>
      <c r="F51" s="53" t="s">
        <v>139</v>
      </c>
      <c r="G51" s="54" t="s">
        <v>25</v>
      </c>
      <c r="H51" s="56">
        <v>2.62</v>
      </c>
      <c r="I51" s="56"/>
      <c r="J51" s="56">
        <v>3.5</v>
      </c>
      <c r="K51" s="56">
        <v>26.25</v>
      </c>
      <c r="L51" s="56">
        <v>6.2</v>
      </c>
      <c r="M51" s="56">
        <v>6.2</v>
      </c>
      <c r="N51" s="58">
        <v>7.2</v>
      </c>
      <c r="O51" s="56" t="s">
        <v>140</v>
      </c>
      <c r="P51" s="59" t="s">
        <v>141</v>
      </c>
      <c r="Q51" s="56" t="s">
        <v>149</v>
      </c>
      <c r="R51" s="128" t="s">
        <v>142</v>
      </c>
      <c r="S51" s="128"/>
      <c r="T51" s="56">
        <v>8.5</v>
      </c>
      <c r="U51" s="102" t="s">
        <v>29</v>
      </c>
      <c r="V51" s="102" t="s">
        <v>29</v>
      </c>
      <c r="W51" s="62" t="s">
        <v>63</v>
      </c>
      <c r="X51" s="63"/>
      <c r="Y51" s="64"/>
      <c r="Z51" s="65"/>
    </row>
    <row r="52" spans="1:26" s="50" customFormat="1" ht="45" hidden="1">
      <c r="A52" s="50" t="s">
        <v>21</v>
      </c>
      <c r="B52" s="51" t="s">
        <v>113</v>
      </c>
      <c r="C52" s="51" t="s">
        <v>112</v>
      </c>
      <c r="D52" s="51"/>
      <c r="E52" s="52" t="s">
        <v>143</v>
      </c>
      <c r="F52" s="53" t="s">
        <v>144</v>
      </c>
      <c r="G52" s="54" t="s">
        <v>25</v>
      </c>
      <c r="H52" s="56">
        <v>6.65</v>
      </c>
      <c r="I52" s="56"/>
      <c r="J52" s="56">
        <v>7.5</v>
      </c>
      <c r="K52" s="56">
        <v>7.04</v>
      </c>
      <c r="L52" s="56">
        <v>8.9</v>
      </c>
      <c r="M52" s="56">
        <v>8.6999999999999993</v>
      </c>
      <c r="N52" s="58">
        <v>9.5</v>
      </c>
      <c r="O52" s="104">
        <v>18.29</v>
      </c>
      <c r="P52" s="59" t="s">
        <v>145</v>
      </c>
      <c r="Q52" s="60">
        <v>10.5</v>
      </c>
      <c r="R52" s="129" t="s">
        <v>146</v>
      </c>
      <c r="S52" s="129"/>
      <c r="T52" s="56">
        <v>11.15</v>
      </c>
      <c r="U52" s="92" t="s">
        <v>39</v>
      </c>
      <c r="V52" s="104" t="s">
        <v>29</v>
      </c>
      <c r="W52" s="62" t="s">
        <v>63</v>
      </c>
      <c r="X52" s="125" t="s">
        <v>129</v>
      </c>
      <c r="Y52" s="64"/>
      <c r="Z52" s="65"/>
    </row>
    <row r="53" spans="1:26" s="50" customFormat="1" ht="45">
      <c r="A53" s="50" t="s">
        <v>21</v>
      </c>
      <c r="B53" s="51" t="s">
        <v>113</v>
      </c>
      <c r="C53" s="51" t="s">
        <v>112</v>
      </c>
      <c r="D53" s="51"/>
      <c r="E53" s="52" t="s">
        <v>147</v>
      </c>
      <c r="F53" s="53" t="s">
        <v>148</v>
      </c>
      <c r="G53" s="54" t="s">
        <v>25</v>
      </c>
      <c r="H53" s="56">
        <v>0.32</v>
      </c>
      <c r="I53" s="56"/>
      <c r="J53" s="56">
        <v>0.39</v>
      </c>
      <c r="K53" s="56">
        <v>0.56000000000000005</v>
      </c>
      <c r="L53" s="56">
        <v>0.45</v>
      </c>
      <c r="M53" s="56">
        <v>0.45</v>
      </c>
      <c r="N53" s="58">
        <v>0.5</v>
      </c>
      <c r="O53" s="464" t="s">
        <v>149</v>
      </c>
      <c r="P53" s="130" t="s">
        <v>150</v>
      </c>
      <c r="Q53" s="60">
        <v>0.48</v>
      </c>
      <c r="R53" s="130" t="s">
        <v>151</v>
      </c>
      <c r="S53" s="130"/>
      <c r="T53" s="56">
        <v>0.6</v>
      </c>
      <c r="U53" s="102" t="s">
        <v>29</v>
      </c>
      <c r="V53" s="102" t="s">
        <v>29</v>
      </c>
      <c r="W53" s="62" t="s">
        <v>63</v>
      </c>
      <c r="X53" s="125" t="s">
        <v>129</v>
      </c>
      <c r="Y53" s="64"/>
      <c r="Z53" s="65"/>
    </row>
    <row r="54" spans="1:26" s="50" customFormat="1" ht="45" hidden="1">
      <c r="A54" s="50" t="s">
        <v>21</v>
      </c>
      <c r="B54" s="51" t="s">
        <v>113</v>
      </c>
      <c r="C54" s="51" t="s">
        <v>112</v>
      </c>
      <c r="D54" s="51"/>
      <c r="E54" s="115" t="s">
        <v>94</v>
      </c>
      <c r="F54" s="116" t="s">
        <v>152</v>
      </c>
      <c r="G54" s="131"/>
      <c r="H54" s="118"/>
      <c r="I54" s="118"/>
      <c r="J54" s="118"/>
      <c r="K54" s="118"/>
      <c r="L54" s="118"/>
      <c r="M54" s="126"/>
      <c r="N54" s="118"/>
      <c r="O54" s="118"/>
      <c r="P54" s="118"/>
      <c r="Q54" s="119"/>
      <c r="R54" s="118"/>
      <c r="S54" s="118"/>
      <c r="T54" s="118"/>
      <c r="U54" s="118"/>
      <c r="V54" s="121"/>
      <c r="W54" s="122" t="s">
        <v>63</v>
      </c>
      <c r="X54" s="123"/>
      <c r="Y54" s="64"/>
      <c r="Z54" s="65"/>
    </row>
    <row r="55" spans="1:26" s="50" customFormat="1" ht="45">
      <c r="A55" s="50" t="s">
        <v>21</v>
      </c>
      <c r="B55" s="51" t="s">
        <v>113</v>
      </c>
      <c r="C55" s="51" t="s">
        <v>112</v>
      </c>
      <c r="D55" s="51"/>
      <c r="E55" s="52" t="s">
        <v>153</v>
      </c>
      <c r="F55" s="53" t="s">
        <v>154</v>
      </c>
      <c r="G55" s="54" t="s">
        <v>25</v>
      </c>
      <c r="H55" s="56">
        <v>98.16</v>
      </c>
      <c r="I55" s="56">
        <v>97.65</v>
      </c>
      <c r="J55" s="56">
        <v>98.42</v>
      </c>
      <c r="K55" s="56">
        <v>99.1</v>
      </c>
      <c r="L55" s="56">
        <v>98.59</v>
      </c>
      <c r="M55" s="56">
        <v>99.12</v>
      </c>
      <c r="N55" s="58">
        <v>98.9</v>
      </c>
      <c r="O55" s="89">
        <v>99.03</v>
      </c>
      <c r="P55" s="59" t="s">
        <v>155</v>
      </c>
      <c r="Q55" s="60">
        <v>98.95</v>
      </c>
      <c r="R55" s="59" t="s">
        <v>156</v>
      </c>
      <c r="S55" s="59"/>
      <c r="T55" s="56">
        <v>99.16</v>
      </c>
      <c r="U55" s="102" t="s">
        <v>29</v>
      </c>
      <c r="V55" s="102" t="s">
        <v>29</v>
      </c>
      <c r="W55" s="62" t="s">
        <v>63</v>
      </c>
      <c r="X55" s="125" t="s">
        <v>119</v>
      </c>
      <c r="Y55" s="64"/>
      <c r="Z55" s="65"/>
    </row>
    <row r="56" spans="1:26" s="50" customFormat="1" ht="45">
      <c r="A56" s="50" t="s">
        <v>21</v>
      </c>
      <c r="B56" s="51" t="s">
        <v>113</v>
      </c>
      <c r="C56" s="51" t="s">
        <v>112</v>
      </c>
      <c r="D56" s="51"/>
      <c r="E56" s="52" t="s">
        <v>157</v>
      </c>
      <c r="F56" s="53" t="s">
        <v>158</v>
      </c>
      <c r="G56" s="54" t="s">
        <v>25</v>
      </c>
      <c r="H56" s="56">
        <v>85.73</v>
      </c>
      <c r="I56" s="56">
        <v>80.02</v>
      </c>
      <c r="J56" s="56">
        <v>86.22</v>
      </c>
      <c r="K56" s="56">
        <v>86.38</v>
      </c>
      <c r="L56" s="56">
        <v>86.43</v>
      </c>
      <c r="M56" s="56">
        <v>86.48</v>
      </c>
      <c r="N56" s="58">
        <v>86.71</v>
      </c>
      <c r="O56" s="89">
        <v>86.87</v>
      </c>
      <c r="P56" s="59" t="s">
        <v>159</v>
      </c>
      <c r="Q56" s="60">
        <v>86.95</v>
      </c>
      <c r="R56" s="59" t="s">
        <v>160</v>
      </c>
      <c r="S56" s="59"/>
      <c r="T56" s="56">
        <v>87.23</v>
      </c>
      <c r="U56" s="102" t="s">
        <v>29</v>
      </c>
      <c r="V56" s="102" t="s">
        <v>29</v>
      </c>
      <c r="W56" s="62" t="s">
        <v>63</v>
      </c>
      <c r="X56" s="125" t="s">
        <v>119</v>
      </c>
      <c r="Y56" s="64"/>
      <c r="Z56" s="65"/>
    </row>
    <row r="57" spans="1:26" s="50" customFormat="1" ht="45">
      <c r="A57" s="50" t="s">
        <v>21</v>
      </c>
      <c r="B57" s="51" t="s">
        <v>113</v>
      </c>
      <c r="C57" s="51" t="s">
        <v>112</v>
      </c>
      <c r="D57" s="51"/>
      <c r="E57" s="52" t="s">
        <v>161</v>
      </c>
      <c r="F57" s="53" t="s">
        <v>162</v>
      </c>
      <c r="G57" s="54" t="s">
        <v>25</v>
      </c>
      <c r="H57" s="56">
        <v>70</v>
      </c>
      <c r="I57" s="56">
        <v>61.03</v>
      </c>
      <c r="J57" s="56">
        <v>71.55</v>
      </c>
      <c r="K57" s="56">
        <v>70.260000000000005</v>
      </c>
      <c r="L57" s="56">
        <v>72.2</v>
      </c>
      <c r="M57" s="56">
        <v>70.349999999999994</v>
      </c>
      <c r="N57" s="58">
        <v>73.5</v>
      </c>
      <c r="O57" s="132" t="s">
        <v>163</v>
      </c>
      <c r="P57" s="59" t="s">
        <v>164</v>
      </c>
      <c r="Q57" s="60">
        <v>70.8</v>
      </c>
      <c r="R57" s="59" t="s">
        <v>165</v>
      </c>
      <c r="S57" s="59"/>
      <c r="T57" s="56">
        <v>77</v>
      </c>
      <c r="U57" s="102" t="s">
        <v>29</v>
      </c>
      <c r="V57" s="102" t="s">
        <v>29</v>
      </c>
      <c r="W57" s="62" t="s">
        <v>63</v>
      </c>
      <c r="X57" s="125" t="s">
        <v>119</v>
      </c>
      <c r="Y57" s="64"/>
      <c r="Z57" s="65"/>
    </row>
    <row r="58" spans="1:26" s="50" customFormat="1" ht="45" hidden="1">
      <c r="A58" s="50" t="s">
        <v>21</v>
      </c>
      <c r="B58" s="51" t="s">
        <v>113</v>
      </c>
      <c r="C58" s="51" t="s">
        <v>112</v>
      </c>
      <c r="D58" s="51"/>
      <c r="E58" s="115" t="s">
        <v>96</v>
      </c>
      <c r="F58" s="116" t="s">
        <v>166</v>
      </c>
      <c r="G58" s="131"/>
      <c r="H58" s="118"/>
      <c r="I58" s="118"/>
      <c r="J58" s="118"/>
      <c r="K58" s="118"/>
      <c r="L58" s="118"/>
      <c r="M58" s="126"/>
      <c r="N58" s="118"/>
      <c r="O58" s="118"/>
      <c r="P58" s="118"/>
      <c r="Q58" s="119"/>
      <c r="R58" s="118"/>
      <c r="S58" s="118"/>
      <c r="T58" s="118"/>
      <c r="U58" s="118"/>
      <c r="V58" s="121"/>
      <c r="W58" s="122" t="s">
        <v>63</v>
      </c>
      <c r="X58" s="123"/>
      <c r="Y58" s="64"/>
      <c r="Z58" s="65"/>
    </row>
    <row r="59" spans="1:26" s="50" customFormat="1" ht="45">
      <c r="A59" s="50" t="s">
        <v>21</v>
      </c>
      <c r="B59" s="51" t="s">
        <v>113</v>
      </c>
      <c r="C59" s="51" t="s">
        <v>112</v>
      </c>
      <c r="D59" s="51"/>
      <c r="E59" s="52" t="s">
        <v>167</v>
      </c>
      <c r="F59" s="53" t="s">
        <v>168</v>
      </c>
      <c r="G59" s="54" t="s">
        <v>25</v>
      </c>
      <c r="H59" s="56">
        <v>99.82</v>
      </c>
      <c r="I59" s="56">
        <v>99.21</v>
      </c>
      <c r="J59" s="56">
        <v>100</v>
      </c>
      <c r="K59" s="56">
        <v>99.86</v>
      </c>
      <c r="L59" s="56">
        <v>100</v>
      </c>
      <c r="M59" s="133">
        <v>100</v>
      </c>
      <c r="N59" s="58">
        <v>100</v>
      </c>
      <c r="O59" s="58">
        <v>99.84</v>
      </c>
      <c r="P59" s="59" t="s">
        <v>118</v>
      </c>
      <c r="Q59" s="60">
        <v>99.67</v>
      </c>
      <c r="R59" s="59" t="s">
        <v>118</v>
      </c>
      <c r="S59" s="59"/>
      <c r="T59" s="56">
        <v>100</v>
      </c>
      <c r="U59" s="102" t="s">
        <v>29</v>
      </c>
      <c r="V59" s="102" t="s">
        <v>29</v>
      </c>
      <c r="W59" s="62" t="s">
        <v>63</v>
      </c>
      <c r="X59" s="125" t="s">
        <v>129</v>
      </c>
      <c r="Y59" s="64"/>
      <c r="Z59" s="65"/>
    </row>
    <row r="60" spans="1:26" s="50" customFormat="1" ht="45">
      <c r="A60" s="50" t="s">
        <v>21</v>
      </c>
      <c r="B60" s="51" t="s">
        <v>113</v>
      </c>
      <c r="C60" s="51" t="s">
        <v>112</v>
      </c>
      <c r="D60" s="51"/>
      <c r="E60" s="52" t="s">
        <v>169</v>
      </c>
      <c r="F60" s="53" t="s">
        <v>170</v>
      </c>
      <c r="G60" s="54" t="s">
        <v>25</v>
      </c>
      <c r="H60" s="56">
        <v>97.89</v>
      </c>
      <c r="I60" s="56">
        <v>95.52</v>
      </c>
      <c r="J60" s="56">
        <v>98.25</v>
      </c>
      <c r="K60" s="56">
        <v>98.49</v>
      </c>
      <c r="L60" s="69">
        <v>99</v>
      </c>
      <c r="M60" s="69">
        <v>99</v>
      </c>
      <c r="N60" s="58">
        <v>99.3</v>
      </c>
      <c r="O60" s="58">
        <v>98.49</v>
      </c>
      <c r="P60" s="59" t="s">
        <v>59</v>
      </c>
      <c r="Q60" s="60">
        <v>98.42</v>
      </c>
      <c r="R60" s="59" t="s">
        <v>118</v>
      </c>
      <c r="S60" s="59"/>
      <c r="T60" s="56">
        <v>100</v>
      </c>
      <c r="U60" s="102" t="s">
        <v>29</v>
      </c>
      <c r="V60" s="102" t="s">
        <v>29</v>
      </c>
      <c r="W60" s="62" t="s">
        <v>63</v>
      </c>
      <c r="X60" s="125" t="s">
        <v>129</v>
      </c>
      <c r="Y60" s="64"/>
      <c r="Z60" s="65"/>
    </row>
    <row r="61" spans="1:26" s="50" customFormat="1" ht="45">
      <c r="A61" s="50" t="s">
        <v>21</v>
      </c>
      <c r="B61" s="51" t="s">
        <v>113</v>
      </c>
      <c r="C61" s="51" t="s">
        <v>112</v>
      </c>
      <c r="D61" s="51"/>
      <c r="E61" s="52" t="s">
        <v>171</v>
      </c>
      <c r="F61" s="53" t="s">
        <v>172</v>
      </c>
      <c r="G61" s="54" t="s">
        <v>25</v>
      </c>
      <c r="H61" s="56">
        <v>81.819999999999993</v>
      </c>
      <c r="I61" s="56">
        <v>71.44</v>
      </c>
      <c r="J61" s="56">
        <v>91.13</v>
      </c>
      <c r="K61" s="56">
        <v>82.92</v>
      </c>
      <c r="L61" s="56">
        <v>92.35</v>
      </c>
      <c r="M61" s="56">
        <v>92.35</v>
      </c>
      <c r="N61" s="58">
        <v>93.5</v>
      </c>
      <c r="O61" s="58">
        <v>83.27</v>
      </c>
      <c r="P61" s="59" t="s">
        <v>173</v>
      </c>
      <c r="Q61" s="60">
        <v>83.28</v>
      </c>
      <c r="R61" s="59" t="s">
        <v>174</v>
      </c>
      <c r="S61" s="59"/>
      <c r="T61" s="56">
        <v>97</v>
      </c>
      <c r="U61" s="102" t="s">
        <v>29</v>
      </c>
      <c r="V61" s="102" t="s">
        <v>29</v>
      </c>
      <c r="W61" s="62" t="s">
        <v>63</v>
      </c>
      <c r="X61" s="125" t="s">
        <v>129</v>
      </c>
      <c r="Y61" s="64"/>
      <c r="Z61" s="65"/>
    </row>
    <row r="62" spans="1:26" s="50" customFormat="1" ht="45" hidden="1">
      <c r="A62" s="50" t="s">
        <v>21</v>
      </c>
      <c r="B62" s="51" t="s">
        <v>113</v>
      </c>
      <c r="C62" s="51" t="s">
        <v>112</v>
      </c>
      <c r="D62" s="51"/>
      <c r="E62" s="115" t="s">
        <v>175</v>
      </c>
      <c r="F62" s="116" t="s">
        <v>176</v>
      </c>
      <c r="G62" s="131"/>
      <c r="H62" s="118"/>
      <c r="I62" s="118"/>
      <c r="J62" s="118"/>
      <c r="K62" s="118"/>
      <c r="L62" s="118"/>
      <c r="M62" s="126"/>
      <c r="N62" s="118"/>
      <c r="O62" s="118"/>
      <c r="P62" s="118"/>
      <c r="Q62" s="119"/>
      <c r="R62" s="118"/>
      <c r="S62" s="118"/>
      <c r="T62" s="118"/>
      <c r="U62" s="118"/>
      <c r="V62" s="121"/>
      <c r="W62" s="122" t="s">
        <v>63</v>
      </c>
      <c r="X62" s="123"/>
      <c r="Y62" s="64"/>
      <c r="Z62" s="65"/>
    </row>
    <row r="63" spans="1:26" s="50" customFormat="1" ht="45">
      <c r="A63" s="50" t="s">
        <v>21</v>
      </c>
      <c r="B63" s="51" t="s">
        <v>113</v>
      </c>
      <c r="C63" s="51" t="s">
        <v>112</v>
      </c>
      <c r="D63" s="51"/>
      <c r="E63" s="52" t="s">
        <v>177</v>
      </c>
      <c r="F63" s="53" t="s">
        <v>178</v>
      </c>
      <c r="G63" s="54" t="s">
        <v>25</v>
      </c>
      <c r="H63" s="56">
        <v>0.04</v>
      </c>
      <c r="I63" s="56"/>
      <c r="J63" s="56">
        <v>0.03</v>
      </c>
      <c r="K63" s="56">
        <v>0.03</v>
      </c>
      <c r="L63" s="56">
        <v>0.02</v>
      </c>
      <c r="M63" s="56">
        <v>0.16</v>
      </c>
      <c r="N63" s="58">
        <v>0.01</v>
      </c>
      <c r="O63" s="104">
        <v>0.01</v>
      </c>
      <c r="P63" s="56">
        <v>0</v>
      </c>
      <c r="Q63" s="60">
        <v>7.0000000000000007E-2</v>
      </c>
      <c r="R63" s="56">
        <v>0</v>
      </c>
      <c r="S63" s="134"/>
      <c r="T63" s="56">
        <v>0</v>
      </c>
      <c r="U63" s="102" t="s">
        <v>29</v>
      </c>
      <c r="V63" s="102" t="s">
        <v>29</v>
      </c>
      <c r="W63" s="62" t="s">
        <v>63</v>
      </c>
      <c r="X63" s="125" t="s">
        <v>129</v>
      </c>
      <c r="Y63" s="64"/>
      <c r="Z63" s="65"/>
    </row>
    <row r="64" spans="1:26" s="50" customFormat="1" ht="45">
      <c r="A64" s="50" t="s">
        <v>21</v>
      </c>
      <c r="B64" s="51" t="s">
        <v>113</v>
      </c>
      <c r="C64" s="51" t="s">
        <v>112</v>
      </c>
      <c r="D64" s="51"/>
      <c r="E64" s="52" t="s">
        <v>179</v>
      </c>
      <c r="F64" s="53" t="s">
        <v>180</v>
      </c>
      <c r="G64" s="54" t="s">
        <v>25</v>
      </c>
      <c r="H64" s="56">
        <v>0.11</v>
      </c>
      <c r="I64" s="56"/>
      <c r="J64" s="56">
        <v>0.09</v>
      </c>
      <c r="K64" s="56">
        <v>7.0000000000000007E-2</v>
      </c>
      <c r="L64" s="56">
        <v>0.06</v>
      </c>
      <c r="M64" s="56">
        <v>0.41</v>
      </c>
      <c r="N64" s="58">
        <v>0.02</v>
      </c>
      <c r="O64" s="104">
        <v>0.02</v>
      </c>
      <c r="P64" s="56">
        <v>0</v>
      </c>
      <c r="Q64" s="135">
        <v>1.2999999999999999E-2</v>
      </c>
      <c r="R64" s="56">
        <v>0</v>
      </c>
      <c r="S64" s="134"/>
      <c r="T64" s="56">
        <v>0</v>
      </c>
      <c r="U64" s="102" t="s">
        <v>29</v>
      </c>
      <c r="V64" s="102" t="s">
        <v>29</v>
      </c>
      <c r="W64" s="62" t="s">
        <v>63</v>
      </c>
      <c r="X64" s="125" t="s">
        <v>129</v>
      </c>
      <c r="Y64" s="64"/>
      <c r="Z64" s="65"/>
    </row>
    <row r="65" spans="1:26" s="50" customFormat="1" ht="45" hidden="1">
      <c r="A65" s="50" t="s">
        <v>21</v>
      </c>
      <c r="B65" s="51" t="s">
        <v>113</v>
      </c>
      <c r="C65" s="51" t="s">
        <v>112</v>
      </c>
      <c r="D65" s="51"/>
      <c r="E65" s="52" t="s">
        <v>181</v>
      </c>
      <c r="F65" s="53" t="s">
        <v>182</v>
      </c>
      <c r="G65" s="54" t="s">
        <v>25</v>
      </c>
      <c r="H65" s="56">
        <v>0.35</v>
      </c>
      <c r="I65" s="56"/>
      <c r="J65" s="56">
        <v>0.3</v>
      </c>
      <c r="K65" s="56">
        <v>0.02</v>
      </c>
      <c r="L65" s="56">
        <v>0.26</v>
      </c>
      <c r="M65" s="56">
        <v>0.51</v>
      </c>
      <c r="N65" s="58">
        <v>0.1</v>
      </c>
      <c r="O65" s="104">
        <v>0.09</v>
      </c>
      <c r="P65" s="58">
        <v>0.09</v>
      </c>
      <c r="Q65" s="136">
        <v>9.2000000000000003E-4</v>
      </c>
      <c r="R65" s="58">
        <v>0.05</v>
      </c>
      <c r="S65" s="58"/>
      <c r="T65" s="56">
        <v>0.05</v>
      </c>
      <c r="U65" s="92" t="s">
        <v>39</v>
      </c>
      <c r="V65" s="124" t="s">
        <v>39</v>
      </c>
      <c r="W65" s="62" t="s">
        <v>63</v>
      </c>
      <c r="X65" s="125" t="s">
        <v>129</v>
      </c>
      <c r="Y65" s="64"/>
      <c r="Z65" s="65"/>
    </row>
    <row r="66" spans="1:26" s="50" customFormat="1" ht="45" hidden="1">
      <c r="A66" s="50" t="s">
        <v>21</v>
      </c>
      <c r="B66" s="51" t="s">
        <v>113</v>
      </c>
      <c r="C66" s="51" t="s">
        <v>112</v>
      </c>
      <c r="D66" s="51"/>
      <c r="E66" s="115" t="s">
        <v>183</v>
      </c>
      <c r="F66" s="116" t="s">
        <v>184</v>
      </c>
      <c r="G66" s="131"/>
      <c r="H66" s="118"/>
      <c r="I66" s="118"/>
      <c r="J66" s="118"/>
      <c r="K66" s="118"/>
      <c r="L66" s="118"/>
      <c r="M66" s="126"/>
      <c r="N66" s="118"/>
      <c r="O66" s="118"/>
      <c r="P66" s="118"/>
      <c r="Q66" s="119"/>
      <c r="R66" s="118"/>
      <c r="S66" s="118"/>
      <c r="T66" s="118"/>
      <c r="U66" s="118"/>
      <c r="V66" s="121"/>
      <c r="W66" s="122" t="s">
        <v>63</v>
      </c>
      <c r="X66" s="123"/>
      <c r="Y66" s="64"/>
      <c r="Z66" s="65"/>
    </row>
    <row r="67" spans="1:26" s="50" customFormat="1" ht="45" hidden="1">
      <c r="A67" s="50" t="s">
        <v>21</v>
      </c>
      <c r="B67" s="51" t="s">
        <v>113</v>
      </c>
      <c r="C67" s="51" t="s">
        <v>112</v>
      </c>
      <c r="D67" s="51"/>
      <c r="E67" s="52" t="s">
        <v>185</v>
      </c>
      <c r="F67" s="53" t="s">
        <v>186</v>
      </c>
      <c r="G67" s="54" t="s">
        <v>25</v>
      </c>
      <c r="H67" s="56">
        <v>99.01</v>
      </c>
      <c r="I67" s="56"/>
      <c r="J67" s="56">
        <v>99.65</v>
      </c>
      <c r="K67" s="56">
        <v>100</v>
      </c>
      <c r="L67" s="56">
        <v>99.95</v>
      </c>
      <c r="M67" s="56">
        <v>99.95</v>
      </c>
      <c r="N67" s="58">
        <v>100</v>
      </c>
      <c r="O67" s="104">
        <v>100</v>
      </c>
      <c r="P67" s="58">
        <v>100</v>
      </c>
      <c r="Q67" s="67">
        <v>100</v>
      </c>
      <c r="R67" s="58">
        <v>100</v>
      </c>
      <c r="S67" s="58"/>
      <c r="T67" s="58">
        <v>100</v>
      </c>
      <c r="U67" s="92" t="s">
        <v>39</v>
      </c>
      <c r="V67" s="104" t="s">
        <v>39</v>
      </c>
      <c r="W67" s="62" t="s">
        <v>63</v>
      </c>
      <c r="X67" s="125" t="s">
        <v>129</v>
      </c>
      <c r="Y67" s="64"/>
      <c r="Z67" s="65"/>
    </row>
    <row r="68" spans="1:26" s="50" customFormat="1" ht="45" hidden="1">
      <c r="A68" s="50" t="s">
        <v>21</v>
      </c>
      <c r="B68" s="51" t="s">
        <v>113</v>
      </c>
      <c r="C68" s="51" t="s">
        <v>112</v>
      </c>
      <c r="D68" s="51"/>
      <c r="E68" s="52" t="s">
        <v>187</v>
      </c>
      <c r="F68" s="53" t="s">
        <v>188</v>
      </c>
      <c r="G68" s="54" t="s">
        <v>25</v>
      </c>
      <c r="H68" s="56">
        <v>99.78</v>
      </c>
      <c r="I68" s="56"/>
      <c r="J68" s="56">
        <v>99.9</v>
      </c>
      <c r="K68" s="56">
        <v>100</v>
      </c>
      <c r="L68" s="56">
        <v>100</v>
      </c>
      <c r="M68" s="69">
        <v>100</v>
      </c>
      <c r="N68" s="58">
        <v>100</v>
      </c>
      <c r="O68" s="104">
        <v>100</v>
      </c>
      <c r="P68" s="58">
        <v>100</v>
      </c>
      <c r="Q68" s="67">
        <v>100</v>
      </c>
      <c r="R68" s="58">
        <v>100</v>
      </c>
      <c r="S68" s="58"/>
      <c r="T68" s="58">
        <v>100</v>
      </c>
      <c r="U68" s="92" t="s">
        <v>39</v>
      </c>
      <c r="V68" s="104" t="s">
        <v>39</v>
      </c>
      <c r="W68" s="62" t="s">
        <v>63</v>
      </c>
      <c r="X68" s="125" t="s">
        <v>129</v>
      </c>
      <c r="Y68" s="64"/>
      <c r="Z68" s="65"/>
    </row>
    <row r="69" spans="1:26" s="50" customFormat="1" ht="45" hidden="1">
      <c r="A69" s="50" t="s">
        <v>21</v>
      </c>
      <c r="B69" s="51" t="s">
        <v>113</v>
      </c>
      <c r="C69" s="51" t="s">
        <v>112</v>
      </c>
      <c r="D69" s="51"/>
      <c r="E69" s="52" t="s">
        <v>189</v>
      </c>
      <c r="F69" s="53" t="s">
        <v>190</v>
      </c>
      <c r="G69" s="54" t="s">
        <v>25</v>
      </c>
      <c r="H69" s="56">
        <v>99.69</v>
      </c>
      <c r="I69" s="56"/>
      <c r="J69" s="56">
        <v>99.8</v>
      </c>
      <c r="K69" s="56">
        <v>100</v>
      </c>
      <c r="L69" s="56">
        <v>99.9</v>
      </c>
      <c r="M69" s="56">
        <v>99.95</v>
      </c>
      <c r="N69" s="58">
        <v>100</v>
      </c>
      <c r="O69" s="104">
        <v>100</v>
      </c>
      <c r="P69" s="58">
        <v>100</v>
      </c>
      <c r="Q69" s="67">
        <v>100</v>
      </c>
      <c r="R69" s="58">
        <v>100</v>
      </c>
      <c r="S69" s="58"/>
      <c r="T69" s="58">
        <v>100</v>
      </c>
      <c r="U69" s="92" t="s">
        <v>39</v>
      </c>
      <c r="V69" s="104" t="s">
        <v>39</v>
      </c>
      <c r="W69" s="62" t="s">
        <v>63</v>
      </c>
      <c r="X69" s="125" t="s">
        <v>129</v>
      </c>
      <c r="Y69" s="64"/>
      <c r="Z69" s="65"/>
    </row>
    <row r="70" spans="1:26" s="50" customFormat="1" ht="45" hidden="1">
      <c r="A70" s="50" t="s">
        <v>21</v>
      </c>
      <c r="B70" s="51" t="s">
        <v>113</v>
      </c>
      <c r="C70" s="51" t="s">
        <v>112</v>
      </c>
      <c r="D70" s="51"/>
      <c r="E70" s="115" t="s">
        <v>191</v>
      </c>
      <c r="F70" s="116" t="s">
        <v>192</v>
      </c>
      <c r="G70" s="131"/>
      <c r="H70" s="118"/>
      <c r="I70" s="118"/>
      <c r="J70" s="118"/>
      <c r="K70" s="118"/>
      <c r="L70" s="118"/>
      <c r="M70" s="126"/>
      <c r="N70" s="118"/>
      <c r="O70" s="137"/>
      <c r="P70" s="118"/>
      <c r="Q70" s="119"/>
      <c r="R70" s="118"/>
      <c r="S70" s="118"/>
      <c r="T70" s="118"/>
      <c r="U70" s="118"/>
      <c r="V70" s="121"/>
      <c r="W70" s="122" t="s">
        <v>63</v>
      </c>
      <c r="X70" s="123"/>
      <c r="Y70" s="64"/>
      <c r="Z70" s="65"/>
    </row>
    <row r="71" spans="1:26" s="50" customFormat="1" ht="45">
      <c r="A71" s="50" t="s">
        <v>21</v>
      </c>
      <c r="B71" s="51" t="s">
        <v>113</v>
      </c>
      <c r="C71" s="51" t="s">
        <v>112</v>
      </c>
      <c r="D71" s="51"/>
      <c r="E71" s="52" t="s">
        <v>193</v>
      </c>
      <c r="F71" s="53" t="s">
        <v>194</v>
      </c>
      <c r="G71" s="54" t="s">
        <v>25</v>
      </c>
      <c r="H71" s="56">
        <v>108.46</v>
      </c>
      <c r="I71" s="56"/>
      <c r="J71" s="56">
        <v>110</v>
      </c>
      <c r="K71" s="56">
        <v>110</v>
      </c>
      <c r="L71" s="56">
        <v>109.45</v>
      </c>
      <c r="M71" s="56">
        <v>109.45</v>
      </c>
      <c r="N71" s="58">
        <v>108.2</v>
      </c>
      <c r="O71" s="104">
        <v>94.34</v>
      </c>
      <c r="P71" s="59" t="s">
        <v>195</v>
      </c>
      <c r="Q71" s="60">
        <v>101.53</v>
      </c>
      <c r="R71" s="59" t="s">
        <v>196</v>
      </c>
      <c r="S71" s="59"/>
      <c r="T71" s="56">
        <v>106</v>
      </c>
      <c r="U71" s="102" t="s">
        <v>29</v>
      </c>
      <c r="V71" s="102" t="s">
        <v>29</v>
      </c>
      <c r="W71" s="62" t="s">
        <v>63</v>
      </c>
      <c r="X71" s="125" t="s">
        <v>129</v>
      </c>
      <c r="Y71" s="64"/>
      <c r="Z71" s="65"/>
    </row>
    <row r="72" spans="1:26" s="50" customFormat="1" ht="45">
      <c r="A72" s="50" t="s">
        <v>21</v>
      </c>
      <c r="B72" s="51" t="s">
        <v>113</v>
      </c>
      <c r="C72" s="51" t="s">
        <v>112</v>
      </c>
      <c r="D72" s="51"/>
      <c r="E72" s="52" t="s">
        <v>197</v>
      </c>
      <c r="F72" s="53" t="s">
        <v>198</v>
      </c>
      <c r="G72" s="54" t="s">
        <v>25</v>
      </c>
      <c r="H72" s="56">
        <v>115.64</v>
      </c>
      <c r="I72" s="56"/>
      <c r="J72" s="56">
        <v>117.89</v>
      </c>
      <c r="K72" s="56">
        <v>117.5</v>
      </c>
      <c r="L72" s="56">
        <v>116.2</v>
      </c>
      <c r="M72" s="56">
        <v>116.2</v>
      </c>
      <c r="N72" s="58">
        <v>115.1</v>
      </c>
      <c r="O72" s="104">
        <v>89.23</v>
      </c>
      <c r="P72" s="59" t="s">
        <v>199</v>
      </c>
      <c r="Q72" s="60">
        <v>87.52</v>
      </c>
      <c r="R72" s="59" t="s">
        <v>200</v>
      </c>
      <c r="S72" s="59"/>
      <c r="T72" s="56">
        <v>113.3</v>
      </c>
      <c r="U72" s="102" t="s">
        <v>29</v>
      </c>
      <c r="V72" s="102" t="s">
        <v>29</v>
      </c>
      <c r="W72" s="62" t="s">
        <v>63</v>
      </c>
      <c r="X72" s="125" t="s">
        <v>129</v>
      </c>
      <c r="Y72" s="64"/>
      <c r="Z72" s="65"/>
    </row>
    <row r="73" spans="1:26" s="50" customFormat="1" ht="45" hidden="1">
      <c r="A73" s="50" t="s">
        <v>21</v>
      </c>
      <c r="B73" s="51" t="s">
        <v>113</v>
      </c>
      <c r="C73" s="51" t="s">
        <v>112</v>
      </c>
      <c r="D73" s="51"/>
      <c r="E73" s="115" t="s">
        <v>201</v>
      </c>
      <c r="F73" s="116" t="s">
        <v>202</v>
      </c>
      <c r="G73" s="131"/>
      <c r="H73" s="118"/>
      <c r="I73" s="118"/>
      <c r="J73" s="118"/>
      <c r="K73" s="118"/>
      <c r="L73" s="118"/>
      <c r="M73" s="126"/>
      <c r="N73" s="118"/>
      <c r="O73" s="118"/>
      <c r="P73" s="118"/>
      <c r="Q73" s="119"/>
      <c r="R73" s="118"/>
      <c r="S73" s="118"/>
      <c r="T73" s="118"/>
      <c r="U73" s="118"/>
      <c r="V73" s="121"/>
      <c r="W73" s="122" t="s">
        <v>63</v>
      </c>
      <c r="X73" s="123"/>
      <c r="Y73" s="64"/>
      <c r="Z73" s="65"/>
    </row>
    <row r="74" spans="1:26" s="50" customFormat="1" ht="45">
      <c r="A74" s="50" t="s">
        <v>21</v>
      </c>
      <c r="B74" s="51" t="s">
        <v>113</v>
      </c>
      <c r="C74" s="51" t="s">
        <v>112</v>
      </c>
      <c r="D74" s="51"/>
      <c r="E74" s="52" t="s">
        <v>203</v>
      </c>
      <c r="F74" s="53" t="s">
        <v>204</v>
      </c>
      <c r="G74" s="54" t="s">
        <v>25</v>
      </c>
      <c r="H74" s="56">
        <v>95</v>
      </c>
      <c r="I74" s="56"/>
      <c r="J74" s="56">
        <v>96.3</v>
      </c>
      <c r="K74" s="56">
        <v>90</v>
      </c>
      <c r="L74" s="56">
        <v>97.45</v>
      </c>
      <c r="M74" s="69">
        <v>79</v>
      </c>
      <c r="N74" s="58">
        <v>98.4</v>
      </c>
      <c r="O74" s="465" t="s">
        <v>149</v>
      </c>
      <c r="P74" s="59" t="s">
        <v>58</v>
      </c>
      <c r="Q74" s="465" t="s">
        <v>149</v>
      </c>
      <c r="R74" s="56">
        <v>100</v>
      </c>
      <c r="S74" s="56"/>
      <c r="T74" s="56">
        <v>100</v>
      </c>
      <c r="U74" s="102" t="s">
        <v>29</v>
      </c>
      <c r="V74" s="102" t="s">
        <v>29</v>
      </c>
      <c r="W74" s="62" t="s">
        <v>63</v>
      </c>
      <c r="X74" s="90"/>
      <c r="Y74" s="64"/>
      <c r="Z74" s="65"/>
    </row>
    <row r="75" spans="1:26" s="50" customFormat="1" ht="45">
      <c r="A75" s="50" t="s">
        <v>21</v>
      </c>
      <c r="B75" s="51" t="s">
        <v>113</v>
      </c>
      <c r="C75" s="51" t="s">
        <v>112</v>
      </c>
      <c r="D75" s="51"/>
      <c r="E75" s="52" t="s">
        <v>205</v>
      </c>
      <c r="F75" s="53" t="s">
        <v>206</v>
      </c>
      <c r="G75" s="54" t="s">
        <v>25</v>
      </c>
      <c r="H75" s="56">
        <v>95.3</v>
      </c>
      <c r="I75" s="56"/>
      <c r="J75" s="56">
        <v>96.3</v>
      </c>
      <c r="K75" s="56">
        <v>90</v>
      </c>
      <c r="L75" s="56">
        <v>97.5</v>
      </c>
      <c r="M75" s="69">
        <v>84</v>
      </c>
      <c r="N75" s="58">
        <v>98.3</v>
      </c>
      <c r="O75" s="465" t="s">
        <v>149</v>
      </c>
      <c r="P75" s="59" t="s">
        <v>207</v>
      </c>
      <c r="Q75" s="465" t="s">
        <v>149</v>
      </c>
      <c r="R75" s="56">
        <v>100</v>
      </c>
      <c r="S75" s="56"/>
      <c r="T75" s="56">
        <v>100</v>
      </c>
      <c r="U75" s="102" t="s">
        <v>29</v>
      </c>
      <c r="V75" s="102" t="s">
        <v>29</v>
      </c>
      <c r="W75" s="62" t="s">
        <v>63</v>
      </c>
      <c r="X75" s="90"/>
      <c r="Y75" s="64"/>
      <c r="Z75" s="65"/>
    </row>
    <row r="76" spans="1:26" s="50" customFormat="1" ht="45">
      <c r="A76" s="50" t="s">
        <v>21</v>
      </c>
      <c r="B76" s="51" t="s">
        <v>113</v>
      </c>
      <c r="C76" s="51" t="s">
        <v>112</v>
      </c>
      <c r="D76" s="51"/>
      <c r="E76" s="52" t="s">
        <v>208</v>
      </c>
      <c r="F76" s="53" t="s">
        <v>209</v>
      </c>
      <c r="G76" s="54" t="s">
        <v>210</v>
      </c>
      <c r="H76" s="56">
        <v>70.150000000000006</v>
      </c>
      <c r="I76" s="56"/>
      <c r="J76" s="56">
        <v>75.2</v>
      </c>
      <c r="K76" s="56">
        <v>91</v>
      </c>
      <c r="L76" s="56">
        <v>77.3</v>
      </c>
      <c r="M76" s="56">
        <v>77.3</v>
      </c>
      <c r="N76" s="58">
        <v>78.45</v>
      </c>
      <c r="O76" s="465" t="s">
        <v>149</v>
      </c>
      <c r="P76" s="59" t="s">
        <v>211</v>
      </c>
      <c r="Q76" s="465" t="s">
        <v>149</v>
      </c>
      <c r="R76" s="59" t="s">
        <v>212</v>
      </c>
      <c r="S76" s="59"/>
      <c r="T76" s="56">
        <v>78.3</v>
      </c>
      <c r="U76" s="102" t="s">
        <v>29</v>
      </c>
      <c r="V76" s="102" t="s">
        <v>29</v>
      </c>
      <c r="W76" s="62" t="s">
        <v>63</v>
      </c>
      <c r="X76" s="90"/>
      <c r="Y76" s="64"/>
      <c r="Z76" s="65"/>
    </row>
    <row r="77" spans="1:26" s="50" customFormat="1" ht="45">
      <c r="A77" s="50" t="s">
        <v>21</v>
      </c>
      <c r="B77" s="51" t="s">
        <v>113</v>
      </c>
      <c r="C77" s="51" t="s">
        <v>112</v>
      </c>
      <c r="D77" s="51"/>
      <c r="E77" s="52" t="s">
        <v>213</v>
      </c>
      <c r="F77" s="53" t="s">
        <v>214</v>
      </c>
      <c r="G77" s="54" t="s">
        <v>210</v>
      </c>
      <c r="H77" s="56">
        <v>65.3</v>
      </c>
      <c r="I77" s="56"/>
      <c r="J77" s="56">
        <v>70</v>
      </c>
      <c r="K77" s="56">
        <v>89.1</v>
      </c>
      <c r="L77" s="56">
        <v>73.2</v>
      </c>
      <c r="M77" s="56">
        <v>73.2</v>
      </c>
      <c r="N77" s="58">
        <v>77.400000000000006</v>
      </c>
      <c r="O77" s="465" t="s">
        <v>149</v>
      </c>
      <c r="P77" s="59" t="s">
        <v>215</v>
      </c>
      <c r="Q77" s="465" t="s">
        <v>149</v>
      </c>
      <c r="R77" s="59" t="s">
        <v>216</v>
      </c>
      <c r="S77" s="59"/>
      <c r="T77" s="56">
        <v>79.45</v>
      </c>
      <c r="U77" s="102" t="s">
        <v>29</v>
      </c>
      <c r="V77" s="102" t="s">
        <v>29</v>
      </c>
      <c r="W77" s="62" t="s">
        <v>63</v>
      </c>
      <c r="X77" s="90"/>
      <c r="Y77" s="64"/>
      <c r="Z77" s="65"/>
    </row>
    <row r="78" spans="1:26" s="50" customFormat="1" ht="45" hidden="1">
      <c r="A78" s="50" t="s">
        <v>21</v>
      </c>
      <c r="B78" s="51" t="s">
        <v>113</v>
      </c>
      <c r="C78" s="51" t="s">
        <v>112</v>
      </c>
      <c r="D78" s="51"/>
      <c r="E78" s="115" t="s">
        <v>217</v>
      </c>
      <c r="F78" s="116" t="s">
        <v>218</v>
      </c>
      <c r="G78" s="117"/>
      <c r="H78" s="126"/>
      <c r="I78" s="126"/>
      <c r="J78" s="126"/>
      <c r="K78" s="126"/>
      <c r="L78" s="126"/>
      <c r="M78" s="126"/>
      <c r="N78" s="118"/>
      <c r="O78" s="118"/>
      <c r="P78" s="118"/>
      <c r="Q78" s="119"/>
      <c r="R78" s="118"/>
      <c r="S78" s="118"/>
      <c r="T78" s="118"/>
      <c r="U78" s="118"/>
      <c r="V78" s="121"/>
      <c r="W78" s="122" t="s">
        <v>63</v>
      </c>
      <c r="X78" s="123"/>
      <c r="Y78" s="64"/>
      <c r="Z78" s="65"/>
    </row>
    <row r="79" spans="1:26" s="50" customFormat="1" ht="45">
      <c r="A79" s="50" t="s">
        <v>21</v>
      </c>
      <c r="B79" s="51" t="s">
        <v>113</v>
      </c>
      <c r="C79" s="51" t="s">
        <v>112</v>
      </c>
      <c r="D79" s="51"/>
      <c r="E79" s="52"/>
      <c r="F79" s="138" t="s">
        <v>219</v>
      </c>
      <c r="G79" s="54" t="s">
        <v>25</v>
      </c>
      <c r="H79" s="56">
        <v>30.6</v>
      </c>
      <c r="I79" s="56"/>
      <c r="J79" s="56">
        <v>34.6</v>
      </c>
      <c r="K79" s="56">
        <v>34.6</v>
      </c>
      <c r="L79" s="56">
        <v>44.6</v>
      </c>
      <c r="M79" s="69">
        <v>38.5</v>
      </c>
      <c r="N79" s="58">
        <v>55.6</v>
      </c>
      <c r="O79" s="464" t="s">
        <v>149</v>
      </c>
      <c r="P79" s="59" t="s">
        <v>220</v>
      </c>
      <c r="Q79" s="465" t="s">
        <v>149</v>
      </c>
      <c r="R79" s="59" t="s">
        <v>221</v>
      </c>
      <c r="S79" s="59"/>
      <c r="T79" s="56">
        <v>83.6</v>
      </c>
      <c r="U79" s="102" t="s">
        <v>29</v>
      </c>
      <c r="V79" s="102" t="s">
        <v>29</v>
      </c>
      <c r="W79" s="62" t="s">
        <v>63</v>
      </c>
      <c r="X79" s="90"/>
      <c r="Y79" s="64"/>
      <c r="Z79" s="65"/>
    </row>
    <row r="80" spans="1:26" s="50" customFormat="1" ht="45">
      <c r="A80" s="50" t="s">
        <v>21</v>
      </c>
      <c r="B80" s="51" t="s">
        <v>113</v>
      </c>
      <c r="C80" s="51" t="s">
        <v>112</v>
      </c>
      <c r="D80" s="51"/>
      <c r="E80" s="52"/>
      <c r="F80" s="138" t="s">
        <v>222</v>
      </c>
      <c r="G80" s="54" t="s">
        <v>25</v>
      </c>
      <c r="H80" s="56">
        <v>31.9</v>
      </c>
      <c r="I80" s="56"/>
      <c r="J80" s="56">
        <v>35.9</v>
      </c>
      <c r="K80" s="56">
        <v>35.9</v>
      </c>
      <c r="L80" s="56">
        <v>45.9</v>
      </c>
      <c r="M80" s="69">
        <v>37.6</v>
      </c>
      <c r="N80" s="58">
        <v>56.9</v>
      </c>
      <c r="O80" s="464" t="s">
        <v>149</v>
      </c>
      <c r="P80" s="59" t="s">
        <v>223</v>
      </c>
      <c r="Q80" s="465" t="s">
        <v>149</v>
      </c>
      <c r="R80" s="59" t="s">
        <v>224</v>
      </c>
      <c r="S80" s="59"/>
      <c r="T80" s="56">
        <v>84.9</v>
      </c>
      <c r="U80" s="102" t="s">
        <v>29</v>
      </c>
      <c r="V80" s="102" t="s">
        <v>29</v>
      </c>
      <c r="W80" s="62" t="s">
        <v>63</v>
      </c>
      <c r="X80" s="90"/>
      <c r="Y80" s="64"/>
      <c r="Z80" s="65"/>
    </row>
    <row r="81" spans="1:26" s="50" customFormat="1" ht="45">
      <c r="A81" s="50" t="s">
        <v>21</v>
      </c>
      <c r="B81" s="51" t="s">
        <v>113</v>
      </c>
      <c r="C81" s="51" t="s">
        <v>112</v>
      </c>
      <c r="D81" s="51"/>
      <c r="E81" s="52"/>
      <c r="F81" s="138" t="s">
        <v>225</v>
      </c>
      <c r="G81" s="54" t="s">
        <v>25</v>
      </c>
      <c r="H81" s="56">
        <v>33.5</v>
      </c>
      <c r="I81" s="56"/>
      <c r="J81" s="56">
        <v>38.5</v>
      </c>
      <c r="K81" s="56">
        <v>38.5</v>
      </c>
      <c r="L81" s="56">
        <v>48.5</v>
      </c>
      <c r="M81" s="69">
        <v>42.6</v>
      </c>
      <c r="N81" s="58">
        <v>59.5</v>
      </c>
      <c r="O81" s="57">
        <v>44.6</v>
      </c>
      <c r="P81" s="59" t="s">
        <v>226</v>
      </c>
      <c r="Q81" s="60">
        <v>44.42</v>
      </c>
      <c r="R81" s="59" t="s">
        <v>227</v>
      </c>
      <c r="S81" s="59"/>
      <c r="T81" s="56">
        <v>87.5</v>
      </c>
      <c r="U81" s="102" t="s">
        <v>29</v>
      </c>
      <c r="V81" s="102" t="s">
        <v>29</v>
      </c>
      <c r="W81" s="62" t="s">
        <v>63</v>
      </c>
      <c r="X81" s="125" t="s">
        <v>129</v>
      </c>
      <c r="Y81" s="64"/>
      <c r="Z81" s="65"/>
    </row>
    <row r="82" spans="1:26" s="50" customFormat="1" ht="45">
      <c r="A82" s="50" t="s">
        <v>21</v>
      </c>
      <c r="B82" s="51" t="s">
        <v>113</v>
      </c>
      <c r="C82" s="51" t="s">
        <v>112</v>
      </c>
      <c r="D82" s="51"/>
      <c r="E82" s="52"/>
      <c r="F82" s="138" t="s">
        <v>228</v>
      </c>
      <c r="G82" s="54" t="s">
        <v>25</v>
      </c>
      <c r="H82" s="56">
        <v>25.3</v>
      </c>
      <c r="I82" s="56"/>
      <c r="J82" s="56">
        <v>29.3</v>
      </c>
      <c r="K82" s="56">
        <v>29.3</v>
      </c>
      <c r="L82" s="56">
        <v>39.299999999999997</v>
      </c>
      <c r="M82" s="69">
        <v>34</v>
      </c>
      <c r="N82" s="58">
        <v>50.3</v>
      </c>
      <c r="O82" s="104">
        <v>38.479999999999997</v>
      </c>
      <c r="P82" s="59" t="s">
        <v>229</v>
      </c>
      <c r="Q82" s="60">
        <v>39.01</v>
      </c>
      <c r="R82" s="59" t="s">
        <v>212</v>
      </c>
      <c r="S82" s="59"/>
      <c r="T82" s="56">
        <v>78.3</v>
      </c>
      <c r="U82" s="102" t="s">
        <v>29</v>
      </c>
      <c r="V82" s="102" t="s">
        <v>29</v>
      </c>
      <c r="W82" s="62" t="s">
        <v>63</v>
      </c>
      <c r="X82" s="125" t="s">
        <v>129</v>
      </c>
      <c r="Y82" s="64"/>
      <c r="Z82" s="65"/>
    </row>
    <row r="83" spans="1:26" s="50" customFormat="1" ht="45">
      <c r="A83" s="50" t="s">
        <v>21</v>
      </c>
      <c r="B83" s="51" t="s">
        <v>113</v>
      </c>
      <c r="C83" s="51" t="s">
        <v>112</v>
      </c>
      <c r="D83" s="51"/>
      <c r="E83" s="52"/>
      <c r="F83" s="138" t="s">
        <v>230</v>
      </c>
      <c r="G83" s="54" t="s">
        <v>25</v>
      </c>
      <c r="H83" s="56">
        <v>12.9</v>
      </c>
      <c r="I83" s="56"/>
      <c r="J83" s="56">
        <v>14.9</v>
      </c>
      <c r="K83" s="56">
        <v>14.9</v>
      </c>
      <c r="L83" s="56">
        <v>24.9</v>
      </c>
      <c r="M83" s="69">
        <v>18.600000000000001</v>
      </c>
      <c r="N83" s="58">
        <v>35.9</v>
      </c>
      <c r="O83" s="104">
        <v>18.489999999999998</v>
      </c>
      <c r="P83" s="59" t="s">
        <v>231</v>
      </c>
      <c r="Q83" s="60">
        <v>24.32</v>
      </c>
      <c r="R83" s="59" t="s">
        <v>232</v>
      </c>
      <c r="S83" s="59"/>
      <c r="T83" s="56">
        <v>63.9</v>
      </c>
      <c r="U83" s="102" t="s">
        <v>29</v>
      </c>
      <c r="V83" s="102" t="s">
        <v>29</v>
      </c>
      <c r="W83" s="62" t="s">
        <v>63</v>
      </c>
      <c r="X83" s="125" t="s">
        <v>129</v>
      </c>
      <c r="Y83" s="64"/>
      <c r="Z83" s="65"/>
    </row>
    <row r="84" spans="1:26" s="50" customFormat="1" ht="45" hidden="1">
      <c r="A84" s="50" t="s">
        <v>21</v>
      </c>
      <c r="B84" s="51" t="s">
        <v>113</v>
      </c>
      <c r="C84" s="51" t="s">
        <v>112</v>
      </c>
      <c r="D84" s="51"/>
      <c r="E84" s="115" t="s">
        <v>233</v>
      </c>
      <c r="F84" s="116" t="s">
        <v>234</v>
      </c>
      <c r="G84" s="117"/>
      <c r="H84" s="126"/>
      <c r="I84" s="126"/>
      <c r="J84" s="126"/>
      <c r="K84" s="126"/>
      <c r="L84" s="126"/>
      <c r="M84" s="126"/>
      <c r="N84" s="118"/>
      <c r="O84" s="118"/>
      <c r="P84" s="118"/>
      <c r="Q84" s="119"/>
      <c r="R84" s="118"/>
      <c r="S84" s="118"/>
      <c r="T84" s="118"/>
      <c r="U84" s="118"/>
      <c r="V84" s="121"/>
      <c r="W84" s="122" t="s">
        <v>63</v>
      </c>
      <c r="X84" s="123"/>
      <c r="Y84" s="64"/>
      <c r="Z84" s="65"/>
    </row>
    <row r="85" spans="1:26" s="50" customFormat="1" ht="45">
      <c r="A85" s="50" t="s">
        <v>21</v>
      </c>
      <c r="B85" s="51" t="s">
        <v>113</v>
      </c>
      <c r="C85" s="51" t="s">
        <v>112</v>
      </c>
      <c r="D85" s="51"/>
      <c r="E85" s="52"/>
      <c r="F85" s="138" t="s">
        <v>219</v>
      </c>
      <c r="G85" s="54" t="s">
        <v>25</v>
      </c>
      <c r="H85" s="56">
        <v>19.5</v>
      </c>
      <c r="I85" s="56"/>
      <c r="J85" s="56">
        <v>29.8</v>
      </c>
      <c r="K85" s="56">
        <v>20</v>
      </c>
      <c r="L85" s="56">
        <v>40.1</v>
      </c>
      <c r="M85" s="69">
        <v>19.3</v>
      </c>
      <c r="N85" s="58">
        <v>50.2</v>
      </c>
      <c r="O85" s="104">
        <v>17.16</v>
      </c>
      <c r="P85" s="59" t="s">
        <v>235</v>
      </c>
      <c r="Q85" s="139">
        <v>19.7</v>
      </c>
      <c r="R85" s="59" t="s">
        <v>236</v>
      </c>
      <c r="S85" s="59"/>
      <c r="T85" s="56">
        <v>70.989999999999995</v>
      </c>
      <c r="U85" s="102" t="s">
        <v>29</v>
      </c>
      <c r="V85" s="102" t="s">
        <v>29</v>
      </c>
      <c r="W85" s="62" t="s">
        <v>63</v>
      </c>
      <c r="X85" s="125" t="s">
        <v>129</v>
      </c>
      <c r="Y85" s="64"/>
      <c r="Z85" s="65"/>
    </row>
    <row r="86" spans="1:26" s="50" customFormat="1" ht="45">
      <c r="A86" s="50" t="s">
        <v>21</v>
      </c>
      <c r="B86" s="51" t="s">
        <v>113</v>
      </c>
      <c r="C86" s="51" t="s">
        <v>112</v>
      </c>
      <c r="D86" s="51"/>
      <c r="E86" s="52"/>
      <c r="F86" s="138" t="s">
        <v>222</v>
      </c>
      <c r="G86" s="54" t="s">
        <v>25</v>
      </c>
      <c r="H86" s="56">
        <v>20.9</v>
      </c>
      <c r="I86" s="56"/>
      <c r="J86" s="56">
        <v>30.1</v>
      </c>
      <c r="K86" s="56">
        <v>22.5</v>
      </c>
      <c r="L86" s="56">
        <v>40.5</v>
      </c>
      <c r="M86" s="69">
        <v>21.4</v>
      </c>
      <c r="N86" s="58">
        <v>50.2</v>
      </c>
      <c r="O86" s="104">
        <v>19.29</v>
      </c>
      <c r="P86" s="59" t="s">
        <v>237</v>
      </c>
      <c r="Q86" s="139">
        <v>21.4</v>
      </c>
      <c r="R86" s="59" t="s">
        <v>238</v>
      </c>
      <c r="S86" s="59"/>
      <c r="T86" s="56">
        <v>70.2</v>
      </c>
      <c r="U86" s="102" t="s">
        <v>29</v>
      </c>
      <c r="V86" s="102" t="s">
        <v>29</v>
      </c>
      <c r="W86" s="62" t="s">
        <v>63</v>
      </c>
      <c r="X86" s="125" t="s">
        <v>129</v>
      </c>
      <c r="Y86" s="64"/>
      <c r="Z86" s="65"/>
    </row>
    <row r="87" spans="1:26" s="50" customFormat="1" ht="45">
      <c r="A87" s="50" t="s">
        <v>21</v>
      </c>
      <c r="B87" s="51" t="s">
        <v>113</v>
      </c>
      <c r="C87" s="51" t="s">
        <v>112</v>
      </c>
      <c r="D87" s="51"/>
      <c r="E87" s="52"/>
      <c r="F87" s="138" t="s">
        <v>225</v>
      </c>
      <c r="G87" s="54" t="s">
        <v>25</v>
      </c>
      <c r="H87" s="56">
        <v>35.6</v>
      </c>
      <c r="I87" s="56"/>
      <c r="J87" s="56">
        <v>41.1</v>
      </c>
      <c r="K87" s="56">
        <v>37</v>
      </c>
      <c r="L87" s="56">
        <v>46.6</v>
      </c>
      <c r="M87" s="69">
        <v>36.4</v>
      </c>
      <c r="N87" s="58">
        <v>52.1</v>
      </c>
      <c r="O87" s="104">
        <v>36.33</v>
      </c>
      <c r="P87" s="59" t="s">
        <v>239</v>
      </c>
      <c r="Q87" s="139">
        <v>37.299999999999997</v>
      </c>
      <c r="R87" s="59" t="s">
        <v>240</v>
      </c>
      <c r="S87" s="59"/>
      <c r="T87" s="56">
        <v>63.1</v>
      </c>
      <c r="U87" s="102" t="s">
        <v>29</v>
      </c>
      <c r="V87" s="102" t="s">
        <v>29</v>
      </c>
      <c r="W87" s="62" t="s">
        <v>63</v>
      </c>
      <c r="X87" s="125" t="s">
        <v>129</v>
      </c>
      <c r="Y87" s="64"/>
      <c r="Z87" s="65"/>
    </row>
    <row r="88" spans="1:26" s="50" customFormat="1" ht="45">
      <c r="A88" s="50" t="s">
        <v>21</v>
      </c>
      <c r="B88" s="51" t="s">
        <v>113</v>
      </c>
      <c r="C88" s="51" t="s">
        <v>112</v>
      </c>
      <c r="D88" s="51"/>
      <c r="E88" s="52"/>
      <c r="F88" s="138" t="s">
        <v>228</v>
      </c>
      <c r="G88" s="54" t="s">
        <v>25</v>
      </c>
      <c r="H88" s="56">
        <v>11.7</v>
      </c>
      <c r="I88" s="56"/>
      <c r="J88" s="56">
        <v>13.2</v>
      </c>
      <c r="K88" s="56">
        <v>23.2</v>
      </c>
      <c r="L88" s="56">
        <v>15.7</v>
      </c>
      <c r="M88" s="69">
        <v>20.7</v>
      </c>
      <c r="N88" s="58">
        <v>19.2</v>
      </c>
      <c r="O88" s="104">
        <v>18.39</v>
      </c>
      <c r="P88" s="59" t="s">
        <v>241</v>
      </c>
      <c r="Q88" s="139">
        <v>18.600000000000001</v>
      </c>
      <c r="R88" s="59" t="s">
        <v>241</v>
      </c>
      <c r="S88" s="59"/>
      <c r="T88" s="56">
        <v>21.5</v>
      </c>
      <c r="U88" s="102" t="s">
        <v>29</v>
      </c>
      <c r="V88" s="102" t="s">
        <v>29</v>
      </c>
      <c r="W88" s="62" t="s">
        <v>63</v>
      </c>
      <c r="X88" s="125" t="s">
        <v>129</v>
      </c>
      <c r="Y88" s="64"/>
      <c r="Z88" s="65"/>
    </row>
    <row r="89" spans="1:26" s="50" customFormat="1" ht="32.1" hidden="1" customHeight="1">
      <c r="B89" s="51"/>
      <c r="C89" s="51"/>
      <c r="D89" s="51"/>
      <c r="E89" s="140">
        <v>2</v>
      </c>
      <c r="F89" s="42" t="s">
        <v>242</v>
      </c>
      <c r="G89" s="80"/>
      <c r="H89" s="81"/>
      <c r="I89" s="81"/>
      <c r="J89" s="81"/>
      <c r="K89" s="81"/>
      <c r="L89" s="81"/>
      <c r="M89" s="141"/>
      <c r="N89" s="82"/>
      <c r="O89" s="109"/>
      <c r="P89" s="83"/>
      <c r="Q89" s="84"/>
      <c r="R89" s="83"/>
      <c r="S89" s="83"/>
      <c r="T89" s="81"/>
      <c r="U89" s="85"/>
      <c r="V89" s="86"/>
      <c r="W89" s="87"/>
      <c r="X89" s="88"/>
      <c r="Y89" s="64"/>
      <c r="Z89" s="65"/>
    </row>
    <row r="90" spans="1:26" s="50" customFormat="1" ht="45">
      <c r="A90" s="50" t="s">
        <v>243</v>
      </c>
      <c r="B90" s="51" t="s">
        <v>113</v>
      </c>
      <c r="C90" s="51" t="s">
        <v>242</v>
      </c>
      <c r="D90" s="51"/>
      <c r="E90" s="52" t="s">
        <v>101</v>
      </c>
      <c r="F90" s="142" t="s">
        <v>244</v>
      </c>
      <c r="G90" s="54" t="s">
        <v>245</v>
      </c>
      <c r="H90" s="54">
        <v>9</v>
      </c>
      <c r="I90" s="54"/>
      <c r="J90" s="54">
        <v>9</v>
      </c>
      <c r="K90" s="56">
        <v>9</v>
      </c>
      <c r="L90" s="54">
        <v>8</v>
      </c>
      <c r="M90" s="54">
        <v>10</v>
      </c>
      <c r="N90" s="58">
        <v>8</v>
      </c>
      <c r="O90" s="104">
        <v>10</v>
      </c>
      <c r="P90" s="96">
        <v>7</v>
      </c>
      <c r="Q90" s="104">
        <v>11</v>
      </c>
      <c r="R90" s="96">
        <v>7</v>
      </c>
      <c r="S90" s="96"/>
      <c r="T90" s="56">
        <v>7</v>
      </c>
      <c r="U90" s="102" t="s">
        <v>29</v>
      </c>
      <c r="V90" s="102" t="s">
        <v>29</v>
      </c>
      <c r="W90" s="62" t="s">
        <v>67</v>
      </c>
      <c r="X90" s="90"/>
      <c r="Y90" s="64"/>
      <c r="Z90" s="65"/>
    </row>
    <row r="91" spans="1:26" s="50" customFormat="1" ht="45">
      <c r="A91" s="50" t="s">
        <v>21</v>
      </c>
      <c r="B91" s="51" t="s">
        <v>113</v>
      </c>
      <c r="C91" s="51" t="s">
        <v>242</v>
      </c>
      <c r="D91" s="51"/>
      <c r="E91" s="143" t="s">
        <v>246</v>
      </c>
      <c r="F91" s="53" t="s">
        <v>247</v>
      </c>
      <c r="G91" s="54" t="s">
        <v>245</v>
      </c>
      <c r="H91" s="56">
        <v>10</v>
      </c>
      <c r="I91" s="56"/>
      <c r="J91" s="56">
        <v>10</v>
      </c>
      <c r="K91" s="56">
        <v>10</v>
      </c>
      <c r="L91" s="56">
        <v>9</v>
      </c>
      <c r="M91" s="56">
        <v>11</v>
      </c>
      <c r="N91" s="58">
        <v>9</v>
      </c>
      <c r="O91" s="104">
        <v>11</v>
      </c>
      <c r="P91" s="96">
        <v>8</v>
      </c>
      <c r="Q91" s="67">
        <v>12</v>
      </c>
      <c r="R91" s="96">
        <v>8</v>
      </c>
      <c r="S91" s="96"/>
      <c r="T91" s="56">
        <v>8</v>
      </c>
      <c r="U91" s="102" t="s">
        <v>29</v>
      </c>
      <c r="V91" s="102" t="s">
        <v>29</v>
      </c>
      <c r="W91" s="62" t="s">
        <v>67</v>
      </c>
      <c r="X91" s="90"/>
      <c r="Y91" s="64"/>
      <c r="Z91" s="65"/>
    </row>
    <row r="92" spans="1:26" s="50" customFormat="1" ht="45">
      <c r="A92" s="50" t="s">
        <v>21</v>
      </c>
      <c r="B92" s="51" t="s">
        <v>113</v>
      </c>
      <c r="C92" s="51" t="s">
        <v>242</v>
      </c>
      <c r="D92" s="51"/>
      <c r="E92" s="52" t="s">
        <v>105</v>
      </c>
      <c r="F92" s="53" t="s">
        <v>248</v>
      </c>
      <c r="G92" s="54" t="s">
        <v>245</v>
      </c>
      <c r="H92" s="56">
        <v>7</v>
      </c>
      <c r="I92" s="56"/>
      <c r="J92" s="56">
        <v>6</v>
      </c>
      <c r="K92" s="56">
        <v>7</v>
      </c>
      <c r="L92" s="56">
        <v>6</v>
      </c>
      <c r="M92" s="56">
        <v>7</v>
      </c>
      <c r="N92" s="58">
        <v>6</v>
      </c>
      <c r="O92" s="104">
        <v>8</v>
      </c>
      <c r="P92" s="96">
        <v>5</v>
      </c>
      <c r="Q92" s="67">
        <v>10</v>
      </c>
      <c r="R92" s="96">
        <v>5</v>
      </c>
      <c r="S92" s="96"/>
      <c r="T92" s="56">
        <v>5</v>
      </c>
      <c r="U92" s="102" t="s">
        <v>29</v>
      </c>
      <c r="V92" s="102" t="s">
        <v>29</v>
      </c>
      <c r="W92" s="62" t="s">
        <v>67</v>
      </c>
      <c r="X92" s="90"/>
      <c r="Y92" s="64"/>
      <c r="Z92" s="65"/>
    </row>
    <row r="93" spans="1:26" s="50" customFormat="1" ht="45">
      <c r="A93" s="50" t="s">
        <v>243</v>
      </c>
      <c r="B93" s="51" t="s">
        <v>113</v>
      </c>
      <c r="C93" s="51" t="s">
        <v>242</v>
      </c>
      <c r="D93" s="51"/>
      <c r="E93" s="143" t="s">
        <v>249</v>
      </c>
      <c r="F93" s="142" t="s">
        <v>250</v>
      </c>
      <c r="G93" s="54" t="s">
        <v>251</v>
      </c>
      <c r="H93" s="54">
        <v>149</v>
      </c>
      <c r="I93" s="54"/>
      <c r="J93" s="54">
        <v>145</v>
      </c>
      <c r="K93" s="54">
        <v>139</v>
      </c>
      <c r="L93" s="54">
        <v>142</v>
      </c>
      <c r="M93" s="54">
        <v>172</v>
      </c>
      <c r="N93" s="58">
        <v>137</v>
      </c>
      <c r="O93" s="104">
        <v>172</v>
      </c>
      <c r="P93" s="96">
        <v>133</v>
      </c>
      <c r="Q93" s="67">
        <v>223</v>
      </c>
      <c r="R93" s="96">
        <v>130</v>
      </c>
      <c r="S93" s="96"/>
      <c r="T93" s="56">
        <v>130</v>
      </c>
      <c r="U93" s="102" t="s">
        <v>29</v>
      </c>
      <c r="V93" s="102" t="s">
        <v>29</v>
      </c>
      <c r="W93" s="62" t="s">
        <v>67</v>
      </c>
      <c r="X93" s="90"/>
      <c r="Y93" s="64"/>
      <c r="Z93" s="65"/>
    </row>
    <row r="94" spans="1:26" s="50" customFormat="1" ht="45">
      <c r="A94" s="50" t="s">
        <v>21</v>
      </c>
      <c r="B94" s="51" t="s">
        <v>113</v>
      </c>
      <c r="C94" s="51" t="s">
        <v>242</v>
      </c>
      <c r="D94" s="51"/>
      <c r="E94" s="52" t="s">
        <v>252</v>
      </c>
      <c r="F94" s="138" t="s">
        <v>253</v>
      </c>
      <c r="G94" s="54" t="s">
        <v>25</v>
      </c>
      <c r="H94" s="54">
        <v>16.7</v>
      </c>
      <c r="I94" s="54"/>
      <c r="J94" s="54">
        <v>15.4</v>
      </c>
      <c r="K94" s="54">
        <v>16.8</v>
      </c>
      <c r="L94" s="54">
        <v>15.1</v>
      </c>
      <c r="M94" s="54">
        <v>7.6</v>
      </c>
      <c r="N94" s="58">
        <v>14.7</v>
      </c>
      <c r="O94" s="144">
        <v>10</v>
      </c>
      <c r="P94" s="59" t="s">
        <v>254</v>
      </c>
      <c r="Q94" s="60">
        <v>7.01</v>
      </c>
      <c r="R94" s="59" t="s">
        <v>255</v>
      </c>
      <c r="S94" s="59"/>
      <c r="T94" s="56">
        <v>13.2</v>
      </c>
      <c r="U94" s="102" t="s">
        <v>29</v>
      </c>
      <c r="V94" s="102" t="s">
        <v>29</v>
      </c>
      <c r="W94" s="62" t="s">
        <v>67</v>
      </c>
      <c r="X94" s="90"/>
      <c r="Y94" s="64"/>
      <c r="Z94" s="65"/>
    </row>
    <row r="95" spans="1:26" s="50" customFormat="1" ht="45">
      <c r="A95" s="50" t="s">
        <v>21</v>
      </c>
      <c r="B95" s="51" t="s">
        <v>113</v>
      </c>
      <c r="C95" s="51" t="s">
        <v>242</v>
      </c>
      <c r="D95" s="51"/>
      <c r="E95" s="52" t="s">
        <v>256</v>
      </c>
      <c r="F95" s="53" t="s">
        <v>257</v>
      </c>
      <c r="G95" s="56" t="s">
        <v>25</v>
      </c>
      <c r="H95" s="56">
        <v>2.6</v>
      </c>
      <c r="I95" s="56"/>
      <c r="J95" s="69">
        <v>2.5</v>
      </c>
      <c r="K95" s="56">
        <v>6.7</v>
      </c>
      <c r="L95" s="69">
        <v>2.4</v>
      </c>
      <c r="M95" s="69">
        <v>2.1</v>
      </c>
      <c r="N95" s="58">
        <v>2.2999999999999998</v>
      </c>
      <c r="O95" s="144">
        <v>2.5</v>
      </c>
      <c r="P95" s="59" t="s">
        <v>258</v>
      </c>
      <c r="Q95" s="60">
        <v>1.4</v>
      </c>
      <c r="R95" s="59" t="s">
        <v>259</v>
      </c>
      <c r="S95" s="59"/>
      <c r="T95" s="58">
        <v>2.1</v>
      </c>
      <c r="U95" s="102" t="s">
        <v>29</v>
      </c>
      <c r="V95" s="102" t="s">
        <v>29</v>
      </c>
      <c r="W95" s="62" t="s">
        <v>67</v>
      </c>
      <c r="X95" s="90"/>
      <c r="Y95" s="64"/>
      <c r="Z95" s="65"/>
    </row>
    <row r="96" spans="1:26" s="50" customFormat="1" ht="45">
      <c r="A96" s="50" t="s">
        <v>21</v>
      </c>
      <c r="B96" s="51" t="s">
        <v>113</v>
      </c>
      <c r="C96" s="51" t="s">
        <v>242</v>
      </c>
      <c r="D96" s="51"/>
      <c r="E96" s="52" t="s">
        <v>260</v>
      </c>
      <c r="F96" s="53" t="s">
        <v>261</v>
      </c>
      <c r="G96" s="56" t="s">
        <v>25</v>
      </c>
      <c r="H96" s="56">
        <v>14.1</v>
      </c>
      <c r="I96" s="56"/>
      <c r="J96" s="69">
        <v>13.6</v>
      </c>
      <c r="K96" s="56">
        <v>16.8</v>
      </c>
      <c r="L96" s="69">
        <v>13.1</v>
      </c>
      <c r="M96" s="69">
        <v>7.6</v>
      </c>
      <c r="N96" s="58">
        <v>12.7</v>
      </c>
      <c r="O96" s="104">
        <v>7.1</v>
      </c>
      <c r="P96" s="59" t="s">
        <v>262</v>
      </c>
      <c r="Q96" s="60">
        <v>10.07</v>
      </c>
      <c r="R96" s="59" t="s">
        <v>263</v>
      </c>
      <c r="S96" s="59"/>
      <c r="T96" s="56">
        <v>11.8</v>
      </c>
      <c r="U96" s="102" t="s">
        <v>29</v>
      </c>
      <c r="V96" s="102" t="s">
        <v>29</v>
      </c>
      <c r="W96" s="62" t="s">
        <v>67</v>
      </c>
      <c r="X96" s="90"/>
      <c r="Y96" s="64"/>
      <c r="Z96" s="65"/>
    </row>
    <row r="97" spans="1:26" s="50" customFormat="1" ht="45">
      <c r="A97" s="50" t="s">
        <v>21</v>
      </c>
      <c r="B97" s="51" t="s">
        <v>113</v>
      </c>
      <c r="C97" s="51" t="s">
        <v>242</v>
      </c>
      <c r="D97" s="51"/>
      <c r="E97" s="52" t="s">
        <v>264</v>
      </c>
      <c r="F97" s="53" t="s">
        <v>265</v>
      </c>
      <c r="G97" s="56" t="s">
        <v>25</v>
      </c>
      <c r="H97" s="56">
        <v>35.700000000000003</v>
      </c>
      <c r="I97" s="56"/>
      <c r="J97" s="58">
        <v>33</v>
      </c>
      <c r="K97" s="69">
        <v>38</v>
      </c>
      <c r="L97" s="58">
        <v>32</v>
      </c>
      <c r="M97" s="69">
        <v>14.5</v>
      </c>
      <c r="N97" s="58">
        <v>28</v>
      </c>
      <c r="O97" s="144">
        <v>19</v>
      </c>
      <c r="P97" s="58">
        <v>24</v>
      </c>
      <c r="Q97" s="60">
        <v>33.020000000000003</v>
      </c>
      <c r="R97" s="58">
        <v>20</v>
      </c>
      <c r="S97" s="58"/>
      <c r="T97" s="56">
        <v>20</v>
      </c>
      <c r="U97" s="102" t="s">
        <v>29</v>
      </c>
      <c r="V97" s="102" t="s">
        <v>29</v>
      </c>
      <c r="W97" s="62" t="s">
        <v>67</v>
      </c>
      <c r="X97" s="90"/>
      <c r="Y97" s="64"/>
      <c r="Z97" s="65"/>
    </row>
    <row r="98" spans="1:26" s="50" customFormat="1" ht="45" hidden="1">
      <c r="A98" s="50" t="s">
        <v>21</v>
      </c>
      <c r="B98" s="51" t="s">
        <v>113</v>
      </c>
      <c r="C98" s="51" t="s">
        <v>242</v>
      </c>
      <c r="D98" s="51"/>
      <c r="E98" s="52" t="s">
        <v>266</v>
      </c>
      <c r="F98" s="53" t="s">
        <v>267</v>
      </c>
      <c r="G98" s="56" t="s">
        <v>25</v>
      </c>
      <c r="H98" s="56">
        <v>33</v>
      </c>
      <c r="I98" s="56"/>
      <c r="J98" s="58">
        <v>39</v>
      </c>
      <c r="K98" s="69">
        <v>60</v>
      </c>
      <c r="L98" s="58">
        <v>42</v>
      </c>
      <c r="M98" s="69" t="s">
        <v>268</v>
      </c>
      <c r="N98" s="58">
        <v>45</v>
      </c>
      <c r="O98" s="144">
        <v>66</v>
      </c>
      <c r="P98" s="58">
        <v>49</v>
      </c>
      <c r="Q98" s="60" t="s">
        <v>149</v>
      </c>
      <c r="R98" s="58">
        <v>55</v>
      </c>
      <c r="S98" s="58"/>
      <c r="T98" s="56">
        <v>55</v>
      </c>
      <c r="U98" s="145" t="s">
        <v>40</v>
      </c>
      <c r="V98" s="102" t="s">
        <v>39</v>
      </c>
      <c r="W98" s="62" t="s">
        <v>67</v>
      </c>
      <c r="X98" s="90"/>
      <c r="Y98" s="64"/>
      <c r="Z98" s="65"/>
    </row>
    <row r="99" spans="1:26" s="50" customFormat="1" ht="45" hidden="1">
      <c r="A99" s="50" t="s">
        <v>21</v>
      </c>
      <c r="B99" s="51" t="s">
        <v>113</v>
      </c>
      <c r="C99" s="51" t="s">
        <v>242</v>
      </c>
      <c r="D99" s="51"/>
      <c r="E99" s="52" t="s">
        <v>269</v>
      </c>
      <c r="F99" s="53" t="s">
        <v>270</v>
      </c>
      <c r="G99" s="54" t="s">
        <v>271</v>
      </c>
      <c r="H99" s="56">
        <v>12.4</v>
      </c>
      <c r="I99" s="56"/>
      <c r="J99" s="56">
        <v>13.5</v>
      </c>
      <c r="K99" s="69">
        <v>20</v>
      </c>
      <c r="L99" s="56">
        <v>14</v>
      </c>
      <c r="M99" s="56">
        <v>5</v>
      </c>
      <c r="N99" s="58">
        <v>14.5</v>
      </c>
      <c r="O99" s="104">
        <v>16.09</v>
      </c>
      <c r="P99" s="56">
        <v>15</v>
      </c>
      <c r="Q99" s="146" t="s">
        <v>149</v>
      </c>
      <c r="R99" s="56">
        <v>16</v>
      </c>
      <c r="S99" s="56"/>
      <c r="T99" s="56">
        <v>16</v>
      </c>
      <c r="U99" s="102" t="s">
        <v>39</v>
      </c>
      <c r="V99" s="104" t="s">
        <v>39</v>
      </c>
      <c r="W99" s="62" t="s">
        <v>67</v>
      </c>
      <c r="X99" s="90"/>
      <c r="Y99" s="64"/>
      <c r="Z99" s="65"/>
    </row>
    <row r="100" spans="1:26" s="50" customFormat="1" ht="45" hidden="1">
      <c r="A100" s="50" t="s">
        <v>21</v>
      </c>
      <c r="B100" s="51" t="s">
        <v>113</v>
      </c>
      <c r="C100" s="51" t="s">
        <v>242</v>
      </c>
      <c r="D100" s="51"/>
      <c r="E100" s="52" t="s">
        <v>272</v>
      </c>
      <c r="F100" s="53" t="s">
        <v>273</v>
      </c>
      <c r="G100" s="54" t="s">
        <v>274</v>
      </c>
      <c r="H100" s="56">
        <v>0.27</v>
      </c>
      <c r="I100" s="56"/>
      <c r="J100" s="56">
        <v>0.3</v>
      </c>
      <c r="K100" s="69">
        <v>0.6</v>
      </c>
      <c r="L100" s="56">
        <v>0.35</v>
      </c>
      <c r="M100" s="56">
        <v>0.3</v>
      </c>
      <c r="N100" s="58">
        <v>0.4</v>
      </c>
      <c r="O100" s="104">
        <v>0.79</v>
      </c>
      <c r="P100" s="69">
        <v>0.45</v>
      </c>
      <c r="Q100" s="147">
        <f>((359+178+3659)/5325.01)</f>
        <v>0.78797974088311573</v>
      </c>
      <c r="R100" s="69">
        <v>0.5</v>
      </c>
      <c r="S100" s="69"/>
      <c r="T100" s="56">
        <v>0.5</v>
      </c>
      <c r="U100" s="102" t="s">
        <v>39</v>
      </c>
      <c r="V100" s="104" t="s">
        <v>39</v>
      </c>
      <c r="W100" s="62" t="s">
        <v>67</v>
      </c>
      <c r="X100" s="90"/>
      <c r="Y100" s="64"/>
      <c r="Z100" s="65"/>
    </row>
    <row r="101" spans="1:26" s="50" customFormat="1" ht="45" hidden="1">
      <c r="A101" s="50" t="s">
        <v>21</v>
      </c>
      <c r="B101" s="51" t="s">
        <v>113</v>
      </c>
      <c r="C101" s="51" t="s">
        <v>242</v>
      </c>
      <c r="D101" s="51"/>
      <c r="E101" s="52" t="s">
        <v>275</v>
      </c>
      <c r="F101" s="53" t="s">
        <v>276</v>
      </c>
      <c r="G101" s="54" t="s">
        <v>277</v>
      </c>
      <c r="H101" s="56">
        <v>1.28</v>
      </c>
      <c r="I101" s="56"/>
      <c r="J101" s="56">
        <v>1.28</v>
      </c>
      <c r="K101" s="56">
        <v>1.26</v>
      </c>
      <c r="L101" s="56">
        <v>1.28</v>
      </c>
      <c r="M101" s="56">
        <v>1.28</v>
      </c>
      <c r="N101" s="58">
        <v>1.27</v>
      </c>
      <c r="O101" s="104">
        <v>1.28</v>
      </c>
      <c r="P101" s="59" t="s">
        <v>278</v>
      </c>
      <c r="Q101" s="139">
        <v>1.3</v>
      </c>
      <c r="R101" s="59" t="s">
        <v>279</v>
      </c>
      <c r="S101" s="59"/>
      <c r="T101" s="56">
        <v>1.23</v>
      </c>
      <c r="U101" s="102" t="s">
        <v>39</v>
      </c>
      <c r="V101" s="104" t="s">
        <v>39</v>
      </c>
      <c r="W101" s="62" t="s">
        <v>67</v>
      </c>
      <c r="X101" s="90"/>
      <c r="Y101" s="64"/>
      <c r="Z101" s="65"/>
    </row>
    <row r="102" spans="1:26" s="50" customFormat="1" ht="45">
      <c r="A102" s="50" t="s">
        <v>21</v>
      </c>
      <c r="B102" s="51" t="s">
        <v>113</v>
      </c>
      <c r="C102" s="51" t="s">
        <v>242</v>
      </c>
      <c r="D102" s="51"/>
      <c r="E102" s="52" t="s">
        <v>280</v>
      </c>
      <c r="F102" s="53" t="s">
        <v>281</v>
      </c>
      <c r="G102" s="54" t="s">
        <v>274</v>
      </c>
      <c r="H102" s="56">
        <v>0.40400000000000003</v>
      </c>
      <c r="I102" s="56"/>
      <c r="J102" s="56">
        <v>0.62</v>
      </c>
      <c r="K102" s="130" t="s">
        <v>76</v>
      </c>
      <c r="L102" s="56">
        <v>0.62</v>
      </c>
      <c r="M102" s="104">
        <f>29/100</f>
        <v>0.28999999999999998</v>
      </c>
      <c r="N102" s="58">
        <v>0.62</v>
      </c>
      <c r="O102" s="468" t="s">
        <v>149</v>
      </c>
      <c r="P102" s="56">
        <v>0.62</v>
      </c>
      <c r="Q102" s="464" t="s">
        <v>149</v>
      </c>
      <c r="R102" s="56">
        <v>0.62</v>
      </c>
      <c r="S102" s="56"/>
      <c r="T102" s="56">
        <v>0.62</v>
      </c>
      <c r="U102" s="102" t="s">
        <v>29</v>
      </c>
      <c r="V102" s="102" t="s">
        <v>29</v>
      </c>
      <c r="W102" s="62" t="s">
        <v>67</v>
      </c>
      <c r="X102" s="106"/>
      <c r="Y102" s="64"/>
      <c r="Z102" s="65"/>
    </row>
    <row r="103" spans="1:26" s="50" customFormat="1" ht="90" customHeight="1">
      <c r="A103" s="50" t="s">
        <v>21</v>
      </c>
      <c r="B103" s="51" t="s">
        <v>113</v>
      </c>
      <c r="C103" s="51" t="s">
        <v>242</v>
      </c>
      <c r="D103" s="51"/>
      <c r="E103" s="100" t="s">
        <v>282</v>
      </c>
      <c r="F103" s="148" t="s">
        <v>283</v>
      </c>
      <c r="G103" s="54" t="s">
        <v>274</v>
      </c>
      <c r="H103" s="56">
        <v>134.30000000000001</v>
      </c>
      <c r="I103" s="56"/>
      <c r="J103" s="56">
        <v>158</v>
      </c>
      <c r="K103" s="464" t="s">
        <v>149</v>
      </c>
      <c r="L103" s="56">
        <v>158</v>
      </c>
      <c r="M103" s="464" t="s">
        <v>149</v>
      </c>
      <c r="N103" s="58">
        <v>158</v>
      </c>
      <c r="O103" s="464" t="s">
        <v>149</v>
      </c>
      <c r="P103" s="96">
        <v>158</v>
      </c>
      <c r="Q103" s="466" t="s">
        <v>149</v>
      </c>
      <c r="R103" s="96">
        <v>158</v>
      </c>
      <c r="S103" s="96"/>
      <c r="T103" s="56">
        <v>158</v>
      </c>
      <c r="U103" s="102" t="s">
        <v>29</v>
      </c>
      <c r="V103" s="102" t="s">
        <v>29</v>
      </c>
      <c r="W103" s="62" t="s">
        <v>67</v>
      </c>
      <c r="X103" s="106"/>
      <c r="Y103" s="149"/>
      <c r="Z103" s="65"/>
    </row>
    <row r="104" spans="1:26" s="50" customFormat="1" ht="45">
      <c r="A104" s="50" t="s">
        <v>21</v>
      </c>
      <c r="B104" s="51" t="s">
        <v>113</v>
      </c>
      <c r="C104" s="51" t="s">
        <v>242</v>
      </c>
      <c r="D104" s="51"/>
      <c r="E104" s="52" t="s">
        <v>284</v>
      </c>
      <c r="F104" s="53" t="s">
        <v>285</v>
      </c>
      <c r="G104" s="54" t="s">
        <v>25</v>
      </c>
      <c r="H104" s="56">
        <v>64.3</v>
      </c>
      <c r="I104" s="56"/>
      <c r="J104" s="56">
        <v>100</v>
      </c>
      <c r="K104" s="56">
        <v>73</v>
      </c>
      <c r="L104" s="56">
        <v>100</v>
      </c>
      <c r="M104" s="56">
        <v>77</v>
      </c>
      <c r="N104" s="58">
        <v>100</v>
      </c>
      <c r="O104" s="104">
        <v>84</v>
      </c>
      <c r="P104" s="96">
        <v>100</v>
      </c>
      <c r="Q104" s="67">
        <v>87</v>
      </c>
      <c r="R104" s="96">
        <v>100</v>
      </c>
      <c r="S104" s="96"/>
      <c r="T104" s="56">
        <v>100</v>
      </c>
      <c r="U104" s="102" t="s">
        <v>29</v>
      </c>
      <c r="V104" s="102" t="s">
        <v>29</v>
      </c>
      <c r="W104" s="62" t="s">
        <v>67</v>
      </c>
      <c r="X104" s="90"/>
      <c r="Y104" s="64"/>
      <c r="Z104" s="65"/>
    </row>
    <row r="105" spans="1:26" s="50" customFormat="1" ht="45">
      <c r="A105" s="50" t="s">
        <v>21</v>
      </c>
      <c r="B105" s="51" t="s">
        <v>113</v>
      </c>
      <c r="C105" s="51" t="s">
        <v>242</v>
      </c>
      <c r="D105" s="51"/>
      <c r="E105" s="52" t="s">
        <v>286</v>
      </c>
      <c r="F105" s="53" t="s">
        <v>287</v>
      </c>
      <c r="G105" s="54" t="s">
        <v>25</v>
      </c>
      <c r="H105" s="56">
        <v>90</v>
      </c>
      <c r="I105" s="56"/>
      <c r="J105" s="56">
        <v>100</v>
      </c>
      <c r="K105" s="56">
        <v>83</v>
      </c>
      <c r="L105" s="56">
        <v>100</v>
      </c>
      <c r="M105" s="56">
        <v>83</v>
      </c>
      <c r="N105" s="58">
        <v>100</v>
      </c>
      <c r="O105" s="104">
        <v>83</v>
      </c>
      <c r="P105" s="96">
        <v>100</v>
      </c>
      <c r="Q105" s="67">
        <v>91</v>
      </c>
      <c r="R105" s="96">
        <v>100</v>
      </c>
      <c r="S105" s="96"/>
      <c r="T105" s="56">
        <v>100</v>
      </c>
      <c r="U105" s="102" t="s">
        <v>29</v>
      </c>
      <c r="V105" s="102" t="s">
        <v>29</v>
      </c>
      <c r="W105" s="62" t="s">
        <v>67</v>
      </c>
      <c r="X105" s="90"/>
      <c r="Y105" s="64"/>
      <c r="Z105" s="65"/>
    </row>
    <row r="106" spans="1:26" s="50" customFormat="1" ht="45">
      <c r="A106" s="50" t="s">
        <v>21</v>
      </c>
      <c r="B106" s="51" t="s">
        <v>113</v>
      </c>
      <c r="C106" s="51" t="s">
        <v>242</v>
      </c>
      <c r="D106" s="51"/>
      <c r="E106" s="52" t="s">
        <v>288</v>
      </c>
      <c r="F106" s="53" t="s">
        <v>289</v>
      </c>
      <c r="G106" s="54" t="s">
        <v>25</v>
      </c>
      <c r="H106" s="56">
        <v>74</v>
      </c>
      <c r="I106" s="56"/>
      <c r="J106" s="56">
        <v>90</v>
      </c>
      <c r="K106" s="56">
        <v>40</v>
      </c>
      <c r="L106" s="56">
        <v>92</v>
      </c>
      <c r="M106" s="56">
        <v>49</v>
      </c>
      <c r="N106" s="58">
        <v>100</v>
      </c>
      <c r="O106" s="58">
        <v>20.6</v>
      </c>
      <c r="P106" s="96">
        <v>100</v>
      </c>
      <c r="Q106" s="60" t="s">
        <v>290</v>
      </c>
      <c r="R106" s="96">
        <v>100</v>
      </c>
      <c r="S106" s="96"/>
      <c r="T106" s="56">
        <v>100</v>
      </c>
      <c r="U106" s="102" t="s">
        <v>29</v>
      </c>
      <c r="V106" s="102" t="s">
        <v>29</v>
      </c>
      <c r="W106" s="62" t="s">
        <v>67</v>
      </c>
      <c r="X106" s="90"/>
      <c r="Y106" s="64"/>
      <c r="Z106" s="65"/>
    </row>
    <row r="107" spans="1:26" s="50" customFormat="1" ht="45" hidden="1">
      <c r="A107" s="50" t="s">
        <v>21</v>
      </c>
      <c r="B107" s="51" t="s">
        <v>113</v>
      </c>
      <c r="C107" s="51" t="s">
        <v>242</v>
      </c>
      <c r="D107" s="51"/>
      <c r="E107" s="52" t="s">
        <v>291</v>
      </c>
      <c r="F107" s="53" t="s">
        <v>292</v>
      </c>
      <c r="G107" s="54" t="s">
        <v>25</v>
      </c>
      <c r="H107" s="56">
        <v>100</v>
      </c>
      <c r="I107" s="56"/>
      <c r="J107" s="56">
        <v>100</v>
      </c>
      <c r="K107" s="56">
        <v>100</v>
      </c>
      <c r="L107" s="56">
        <v>100</v>
      </c>
      <c r="M107" s="56">
        <v>100</v>
      </c>
      <c r="N107" s="58">
        <v>100</v>
      </c>
      <c r="O107" s="104">
        <v>100</v>
      </c>
      <c r="P107" s="96">
        <v>100</v>
      </c>
      <c r="Q107" s="67">
        <v>100</v>
      </c>
      <c r="R107" s="96">
        <v>100</v>
      </c>
      <c r="S107" s="96"/>
      <c r="T107" s="56">
        <v>100</v>
      </c>
      <c r="U107" s="102" t="s">
        <v>39</v>
      </c>
      <c r="V107" s="104" t="s">
        <v>39</v>
      </c>
      <c r="W107" s="62" t="s">
        <v>67</v>
      </c>
      <c r="X107" s="90"/>
      <c r="Y107" s="64"/>
      <c r="Z107" s="65"/>
    </row>
    <row r="108" spans="1:26" s="50" customFormat="1" ht="45">
      <c r="A108" s="50" t="s">
        <v>21</v>
      </c>
      <c r="B108" s="51" t="s">
        <v>113</v>
      </c>
      <c r="C108" s="51" t="s">
        <v>242</v>
      </c>
      <c r="D108" s="51"/>
      <c r="E108" s="52" t="s">
        <v>293</v>
      </c>
      <c r="F108" s="53" t="s">
        <v>294</v>
      </c>
      <c r="G108" s="54" t="s">
        <v>25</v>
      </c>
      <c r="H108" s="56">
        <v>73.5</v>
      </c>
      <c r="I108" s="56"/>
      <c r="J108" s="56">
        <v>100</v>
      </c>
      <c r="K108" s="56">
        <v>61</v>
      </c>
      <c r="L108" s="56">
        <v>100</v>
      </c>
      <c r="M108" s="56">
        <v>52</v>
      </c>
      <c r="N108" s="58">
        <v>100</v>
      </c>
      <c r="O108" s="104">
        <v>41.7</v>
      </c>
      <c r="P108" s="96">
        <v>100</v>
      </c>
      <c r="Q108" s="60">
        <v>38.01</v>
      </c>
      <c r="R108" s="96">
        <v>100</v>
      </c>
      <c r="S108" s="96"/>
      <c r="T108" s="56">
        <v>100</v>
      </c>
      <c r="U108" s="102" t="s">
        <v>29</v>
      </c>
      <c r="V108" s="102" t="s">
        <v>29</v>
      </c>
      <c r="W108" s="62" t="s">
        <v>67</v>
      </c>
      <c r="X108" s="90"/>
      <c r="Y108" s="64"/>
      <c r="Z108" s="65"/>
    </row>
    <row r="109" spans="1:26" s="50" customFormat="1" ht="45">
      <c r="A109" s="50" t="s">
        <v>21</v>
      </c>
      <c r="B109" s="51" t="s">
        <v>113</v>
      </c>
      <c r="C109" s="51" t="s">
        <v>242</v>
      </c>
      <c r="D109" s="51"/>
      <c r="E109" s="52" t="s">
        <v>295</v>
      </c>
      <c r="F109" s="53" t="s">
        <v>296</v>
      </c>
      <c r="G109" s="54" t="s">
        <v>297</v>
      </c>
      <c r="H109" s="56">
        <v>2</v>
      </c>
      <c r="I109" s="56"/>
      <c r="J109" s="56">
        <v>2</v>
      </c>
      <c r="K109" s="56">
        <v>2.2000000000000002</v>
      </c>
      <c r="L109" s="56">
        <v>2</v>
      </c>
      <c r="M109" s="56">
        <v>2</v>
      </c>
      <c r="N109" s="58">
        <v>2</v>
      </c>
      <c r="O109" s="104">
        <v>0.6</v>
      </c>
      <c r="P109" s="96">
        <v>2</v>
      </c>
      <c r="Q109" s="139">
        <v>0.6</v>
      </c>
      <c r="R109" s="96">
        <v>2</v>
      </c>
      <c r="S109" s="96"/>
      <c r="T109" s="56">
        <v>2</v>
      </c>
      <c r="U109" s="102" t="s">
        <v>29</v>
      </c>
      <c r="V109" s="102" t="s">
        <v>29</v>
      </c>
      <c r="W109" s="62" t="s">
        <v>67</v>
      </c>
      <c r="X109" s="90"/>
      <c r="Y109" s="64"/>
      <c r="Z109" s="65"/>
    </row>
    <row r="110" spans="1:26" s="50" customFormat="1" ht="45">
      <c r="A110" s="50" t="s">
        <v>21</v>
      </c>
      <c r="B110" s="51" t="s">
        <v>113</v>
      </c>
      <c r="C110" s="51" t="s">
        <v>242</v>
      </c>
      <c r="D110" s="51"/>
      <c r="E110" s="52" t="s">
        <v>298</v>
      </c>
      <c r="F110" s="53" t="s">
        <v>299</v>
      </c>
      <c r="G110" s="54" t="s">
        <v>25</v>
      </c>
      <c r="H110" s="56">
        <v>8.17</v>
      </c>
      <c r="I110" s="56"/>
      <c r="J110" s="56">
        <v>15</v>
      </c>
      <c r="K110" s="56" t="s">
        <v>300</v>
      </c>
      <c r="L110" s="56">
        <v>20</v>
      </c>
      <c r="M110" s="56" t="s">
        <v>301</v>
      </c>
      <c r="N110" s="58">
        <v>25</v>
      </c>
      <c r="O110" s="104">
        <v>7.41</v>
      </c>
      <c r="P110" s="96">
        <v>30</v>
      </c>
      <c r="Q110" s="67">
        <v>68</v>
      </c>
      <c r="R110" s="96">
        <v>35</v>
      </c>
      <c r="S110" s="96"/>
      <c r="T110" s="56">
        <v>35</v>
      </c>
      <c r="U110" s="102" t="s">
        <v>29</v>
      </c>
      <c r="V110" s="102" t="s">
        <v>29</v>
      </c>
      <c r="W110" s="62" t="s">
        <v>67</v>
      </c>
      <c r="X110" s="90"/>
      <c r="Y110" s="64"/>
      <c r="Z110" s="65"/>
    </row>
    <row r="111" spans="1:26" s="50" customFormat="1" ht="45">
      <c r="A111" s="50" t="s">
        <v>21</v>
      </c>
      <c r="B111" s="51" t="s">
        <v>113</v>
      </c>
      <c r="C111" s="51" t="s">
        <v>242</v>
      </c>
      <c r="D111" s="51"/>
      <c r="E111" s="52" t="s">
        <v>302</v>
      </c>
      <c r="F111" s="53" t="s">
        <v>303</v>
      </c>
      <c r="G111" s="54" t="s">
        <v>25</v>
      </c>
      <c r="H111" s="56">
        <v>43</v>
      </c>
      <c r="I111" s="56"/>
      <c r="J111" s="56">
        <v>47</v>
      </c>
      <c r="K111" s="56">
        <v>36</v>
      </c>
      <c r="L111" s="56">
        <v>49</v>
      </c>
      <c r="M111" s="56">
        <v>100</v>
      </c>
      <c r="N111" s="58">
        <v>53</v>
      </c>
      <c r="O111" s="104">
        <v>22</v>
      </c>
      <c r="P111" s="96">
        <v>55</v>
      </c>
      <c r="Q111" s="67">
        <v>33</v>
      </c>
      <c r="R111" s="96">
        <v>57</v>
      </c>
      <c r="S111" s="96"/>
      <c r="T111" s="56">
        <v>57</v>
      </c>
      <c r="U111" s="102" t="s">
        <v>29</v>
      </c>
      <c r="V111" s="102" t="s">
        <v>29</v>
      </c>
      <c r="W111" s="62" t="s">
        <v>67</v>
      </c>
      <c r="X111" s="90"/>
      <c r="Y111" s="64"/>
      <c r="Z111" s="65"/>
    </row>
    <row r="112" spans="1:26" s="50" customFormat="1" ht="45">
      <c r="A112" s="50" t="s">
        <v>21</v>
      </c>
      <c r="B112" s="51" t="s">
        <v>113</v>
      </c>
      <c r="C112" s="51" t="s">
        <v>242</v>
      </c>
      <c r="D112" s="51"/>
      <c r="E112" s="52" t="s">
        <v>304</v>
      </c>
      <c r="F112" s="53" t="s">
        <v>305</v>
      </c>
      <c r="G112" s="54" t="s">
        <v>306</v>
      </c>
      <c r="H112" s="56">
        <v>125</v>
      </c>
      <c r="I112" s="56"/>
      <c r="J112" s="56">
        <v>120</v>
      </c>
      <c r="K112" s="56">
        <v>160</v>
      </c>
      <c r="L112" s="56">
        <v>115</v>
      </c>
      <c r="M112" s="56">
        <v>150</v>
      </c>
      <c r="N112" s="58">
        <v>110</v>
      </c>
      <c r="O112" s="104">
        <v>111</v>
      </c>
      <c r="P112" s="96">
        <v>105</v>
      </c>
      <c r="Q112" s="139">
        <v>126.5</v>
      </c>
      <c r="R112" s="96">
        <v>100</v>
      </c>
      <c r="S112" s="96"/>
      <c r="T112" s="56">
        <v>100</v>
      </c>
      <c r="U112" s="102" t="s">
        <v>29</v>
      </c>
      <c r="V112" s="102" t="s">
        <v>29</v>
      </c>
      <c r="W112" s="62" t="s">
        <v>67</v>
      </c>
      <c r="X112" s="90"/>
      <c r="Y112" s="64"/>
      <c r="Z112" s="65"/>
    </row>
    <row r="113" spans="1:26" s="50" customFormat="1" ht="45">
      <c r="A113" s="50" t="s">
        <v>21</v>
      </c>
      <c r="B113" s="51" t="s">
        <v>113</v>
      </c>
      <c r="C113" s="51" t="s">
        <v>242</v>
      </c>
      <c r="D113" s="51"/>
      <c r="E113" s="52" t="s">
        <v>307</v>
      </c>
      <c r="F113" s="53" t="s">
        <v>308</v>
      </c>
      <c r="G113" s="54" t="s">
        <v>306</v>
      </c>
      <c r="H113" s="56">
        <v>1.8</v>
      </c>
      <c r="I113" s="56"/>
      <c r="J113" s="56">
        <v>1.6</v>
      </c>
      <c r="K113" s="56">
        <v>59</v>
      </c>
      <c r="L113" s="56">
        <v>1.4</v>
      </c>
      <c r="M113" s="56">
        <v>119</v>
      </c>
      <c r="N113" s="58">
        <v>1.2</v>
      </c>
      <c r="O113" s="104">
        <v>1.2</v>
      </c>
      <c r="P113" s="139">
        <v>1.1000000000000001</v>
      </c>
      <c r="Q113" s="139">
        <v>3.7</v>
      </c>
      <c r="R113" s="67">
        <v>1</v>
      </c>
      <c r="S113" s="67"/>
      <c r="T113" s="56">
        <v>1</v>
      </c>
      <c r="U113" s="102" t="s">
        <v>29</v>
      </c>
      <c r="V113" s="102" t="s">
        <v>29</v>
      </c>
      <c r="W113" s="62" t="s">
        <v>67</v>
      </c>
      <c r="X113" s="90"/>
      <c r="Y113" s="64"/>
      <c r="Z113" s="65"/>
    </row>
    <row r="114" spans="1:26" s="50" customFormat="1" ht="45">
      <c r="A114" s="50" t="s">
        <v>21</v>
      </c>
      <c r="B114" s="51" t="s">
        <v>113</v>
      </c>
      <c r="C114" s="51" t="s">
        <v>242</v>
      </c>
      <c r="D114" s="51"/>
      <c r="E114" s="52" t="s">
        <v>309</v>
      </c>
      <c r="F114" s="53" t="s">
        <v>310</v>
      </c>
      <c r="G114" s="54" t="s">
        <v>25</v>
      </c>
      <c r="H114" s="56">
        <v>49.4</v>
      </c>
      <c r="I114" s="56"/>
      <c r="J114" s="56">
        <v>50</v>
      </c>
      <c r="K114" s="56">
        <v>100</v>
      </c>
      <c r="L114" s="56">
        <v>54</v>
      </c>
      <c r="M114" s="56">
        <v>100</v>
      </c>
      <c r="N114" s="58">
        <v>56</v>
      </c>
      <c r="O114" s="104">
        <v>30</v>
      </c>
      <c r="P114" s="96">
        <v>58</v>
      </c>
      <c r="Q114" s="67">
        <v>33</v>
      </c>
      <c r="R114" s="96">
        <v>60</v>
      </c>
      <c r="S114" s="96"/>
      <c r="T114" s="56">
        <v>60</v>
      </c>
      <c r="U114" s="102" t="s">
        <v>29</v>
      </c>
      <c r="V114" s="102" t="s">
        <v>29</v>
      </c>
      <c r="W114" s="62" t="s">
        <v>67</v>
      </c>
      <c r="X114" s="90"/>
      <c r="Y114" s="64"/>
      <c r="Z114" s="65"/>
    </row>
    <row r="115" spans="1:26" s="50" customFormat="1" ht="45">
      <c r="A115" s="50" t="s">
        <v>21</v>
      </c>
      <c r="B115" s="51" t="s">
        <v>113</v>
      </c>
      <c r="C115" s="51" t="s">
        <v>242</v>
      </c>
      <c r="D115" s="51"/>
      <c r="E115" s="52" t="s">
        <v>311</v>
      </c>
      <c r="F115" s="53" t="s">
        <v>312</v>
      </c>
      <c r="G115" s="54" t="s">
        <v>25</v>
      </c>
      <c r="H115" s="56">
        <v>77.400000000000006</v>
      </c>
      <c r="I115" s="56"/>
      <c r="J115" s="56">
        <v>80</v>
      </c>
      <c r="K115" s="56">
        <v>73</v>
      </c>
      <c r="L115" s="56">
        <v>82</v>
      </c>
      <c r="M115" s="56">
        <v>63</v>
      </c>
      <c r="N115" s="58">
        <v>84</v>
      </c>
      <c r="O115" s="104">
        <v>57</v>
      </c>
      <c r="P115" s="96">
        <v>88</v>
      </c>
      <c r="Q115" s="67">
        <v>82</v>
      </c>
      <c r="R115" s="96">
        <v>90</v>
      </c>
      <c r="S115" s="96"/>
      <c r="T115" s="56">
        <v>90</v>
      </c>
      <c r="U115" s="102" t="s">
        <v>29</v>
      </c>
      <c r="V115" s="102" t="s">
        <v>29</v>
      </c>
      <c r="W115" s="62" t="s">
        <v>67</v>
      </c>
      <c r="X115" s="90"/>
      <c r="Y115" s="64"/>
      <c r="Z115" s="65"/>
    </row>
    <row r="116" spans="1:26" s="50" customFormat="1" ht="45" hidden="1">
      <c r="A116" s="50" t="s">
        <v>21</v>
      </c>
      <c r="B116" s="51" t="s">
        <v>113</v>
      </c>
      <c r="C116" s="51" t="s">
        <v>242</v>
      </c>
      <c r="D116" s="51"/>
      <c r="E116" s="52" t="s">
        <v>313</v>
      </c>
      <c r="F116" s="53" t="s">
        <v>314</v>
      </c>
      <c r="G116" s="54" t="s">
        <v>25</v>
      </c>
      <c r="H116" s="56">
        <v>100</v>
      </c>
      <c r="I116" s="56"/>
      <c r="J116" s="56">
        <v>100</v>
      </c>
      <c r="K116" s="56">
        <v>100</v>
      </c>
      <c r="L116" s="56">
        <v>100</v>
      </c>
      <c r="M116" s="56">
        <v>100</v>
      </c>
      <c r="N116" s="58">
        <v>100</v>
      </c>
      <c r="O116" s="104">
        <v>49.3</v>
      </c>
      <c r="P116" s="96">
        <v>100</v>
      </c>
      <c r="Q116" s="67">
        <v>100</v>
      </c>
      <c r="R116" s="96">
        <v>100</v>
      </c>
      <c r="S116" s="96"/>
      <c r="T116" s="56">
        <v>100</v>
      </c>
      <c r="U116" s="102" t="s">
        <v>39</v>
      </c>
      <c r="V116" s="104" t="s">
        <v>39</v>
      </c>
      <c r="W116" s="62" t="s">
        <v>67</v>
      </c>
      <c r="X116" s="90"/>
      <c r="Y116" s="64"/>
      <c r="Z116" s="65"/>
    </row>
    <row r="117" spans="1:26" s="50" customFormat="1" ht="45">
      <c r="A117" s="50" t="s">
        <v>21</v>
      </c>
      <c r="B117" s="51" t="s">
        <v>113</v>
      </c>
      <c r="C117" s="51" t="s">
        <v>242</v>
      </c>
      <c r="D117" s="51"/>
      <c r="E117" s="52" t="s">
        <v>315</v>
      </c>
      <c r="F117" s="53" t="s">
        <v>316</v>
      </c>
      <c r="G117" s="54" t="s">
        <v>25</v>
      </c>
      <c r="H117" s="56">
        <v>77.3</v>
      </c>
      <c r="I117" s="56"/>
      <c r="J117" s="56">
        <v>76</v>
      </c>
      <c r="K117" s="56" t="s">
        <v>317</v>
      </c>
      <c r="L117" s="56">
        <v>78</v>
      </c>
      <c r="M117" s="56" t="s">
        <v>318</v>
      </c>
      <c r="N117" s="58">
        <v>79</v>
      </c>
      <c r="O117" s="104">
        <v>0.04</v>
      </c>
      <c r="P117" s="58">
        <v>81</v>
      </c>
      <c r="Q117" s="150">
        <v>80</v>
      </c>
      <c r="R117" s="58">
        <v>90</v>
      </c>
      <c r="S117" s="58"/>
      <c r="T117" s="56">
        <v>90</v>
      </c>
      <c r="U117" s="102" t="s">
        <v>29</v>
      </c>
      <c r="V117" s="102" t="s">
        <v>29</v>
      </c>
      <c r="W117" s="62" t="s">
        <v>67</v>
      </c>
      <c r="X117" s="90"/>
      <c r="Y117" s="64"/>
      <c r="Z117" s="65"/>
    </row>
    <row r="118" spans="1:26" s="50" customFormat="1" ht="45">
      <c r="A118" s="50" t="s">
        <v>21</v>
      </c>
      <c r="B118" s="51" t="s">
        <v>113</v>
      </c>
      <c r="C118" s="51" t="s">
        <v>242</v>
      </c>
      <c r="D118" s="51"/>
      <c r="E118" s="52" t="s">
        <v>319</v>
      </c>
      <c r="F118" s="53" t="s">
        <v>320</v>
      </c>
      <c r="G118" s="54" t="s">
        <v>321</v>
      </c>
      <c r="H118" s="56">
        <v>0.05</v>
      </c>
      <c r="I118" s="56"/>
      <c r="J118" s="56">
        <v>0.04</v>
      </c>
      <c r="K118" s="58" t="s">
        <v>322</v>
      </c>
      <c r="L118" s="56">
        <v>0.03</v>
      </c>
      <c r="M118" s="58" t="s">
        <v>322</v>
      </c>
      <c r="N118" s="58">
        <v>0.02</v>
      </c>
      <c r="O118" s="104" t="s">
        <v>323</v>
      </c>
      <c r="P118" s="58" t="s">
        <v>322</v>
      </c>
      <c r="Q118" s="151">
        <v>0.06</v>
      </c>
      <c r="R118" s="56">
        <v>0.01</v>
      </c>
      <c r="S118" s="56"/>
      <c r="T118" s="56">
        <v>0.01</v>
      </c>
      <c r="U118" s="102" t="s">
        <v>29</v>
      </c>
      <c r="V118" s="102" t="s">
        <v>29</v>
      </c>
      <c r="W118" s="62" t="s">
        <v>67</v>
      </c>
      <c r="X118" s="90"/>
      <c r="Y118" s="64"/>
      <c r="Z118" s="65"/>
    </row>
    <row r="119" spans="1:26" s="50" customFormat="1" ht="45" hidden="1">
      <c r="A119" s="50" t="s">
        <v>21</v>
      </c>
      <c r="B119" s="51" t="s">
        <v>113</v>
      </c>
      <c r="C119" s="51" t="s">
        <v>242</v>
      </c>
      <c r="D119" s="51"/>
      <c r="E119" s="52" t="s">
        <v>324</v>
      </c>
      <c r="F119" s="53" t="s">
        <v>325</v>
      </c>
      <c r="G119" s="54" t="s">
        <v>25</v>
      </c>
      <c r="H119" s="56">
        <v>7.0000000000000001E-3</v>
      </c>
      <c r="I119" s="56"/>
      <c r="J119" s="56" t="s">
        <v>326</v>
      </c>
      <c r="K119" s="56" t="s">
        <v>327</v>
      </c>
      <c r="L119" s="56" t="s">
        <v>326</v>
      </c>
      <c r="M119" s="56" t="s">
        <v>328</v>
      </c>
      <c r="N119" s="58" t="s">
        <v>329</v>
      </c>
      <c r="O119" s="104" t="s">
        <v>323</v>
      </c>
      <c r="P119" s="124" t="s">
        <v>326</v>
      </c>
      <c r="Q119" s="76">
        <v>2E-3</v>
      </c>
      <c r="R119" s="124" t="s">
        <v>326</v>
      </c>
      <c r="S119" s="124"/>
      <c r="T119" s="56" t="s">
        <v>329</v>
      </c>
      <c r="U119" s="102" t="s">
        <v>39</v>
      </c>
      <c r="V119" s="104" t="s">
        <v>39</v>
      </c>
      <c r="W119" s="62" t="s">
        <v>67</v>
      </c>
      <c r="X119" s="90"/>
      <c r="Y119" s="64"/>
      <c r="Z119" s="65"/>
    </row>
    <row r="120" spans="1:26" s="50" customFormat="1" ht="45" hidden="1">
      <c r="A120" s="50" t="s">
        <v>21</v>
      </c>
      <c r="B120" s="51" t="s">
        <v>113</v>
      </c>
      <c r="C120" s="51" t="s">
        <v>242</v>
      </c>
      <c r="D120" s="51"/>
      <c r="E120" s="100" t="s">
        <v>330</v>
      </c>
      <c r="F120" s="101" t="s">
        <v>331</v>
      </c>
      <c r="G120" s="54" t="s">
        <v>25</v>
      </c>
      <c r="H120" s="56">
        <v>100</v>
      </c>
      <c r="I120" s="56"/>
      <c r="J120" s="56">
        <v>100</v>
      </c>
      <c r="K120" s="54" t="s">
        <v>86</v>
      </c>
      <c r="L120" s="56">
        <v>100</v>
      </c>
      <c r="M120" s="54">
        <v>100</v>
      </c>
      <c r="N120" s="58">
        <v>100</v>
      </c>
      <c r="O120" s="104">
        <v>100</v>
      </c>
      <c r="P120" s="56">
        <v>100</v>
      </c>
      <c r="Q120" s="152">
        <v>100</v>
      </c>
      <c r="R120" s="56">
        <v>100</v>
      </c>
      <c r="S120" s="56"/>
      <c r="T120" s="56">
        <v>100</v>
      </c>
      <c r="U120" s="102" t="s">
        <v>39</v>
      </c>
      <c r="V120" s="104" t="s">
        <v>39</v>
      </c>
      <c r="W120" s="62" t="s">
        <v>67</v>
      </c>
      <c r="X120" s="90" t="s">
        <v>332</v>
      </c>
      <c r="Y120" s="64"/>
      <c r="Z120" s="65"/>
    </row>
    <row r="121" spans="1:26" s="50" customFormat="1" ht="45">
      <c r="A121" s="50" t="s">
        <v>21</v>
      </c>
      <c r="B121" s="51" t="s">
        <v>113</v>
      </c>
      <c r="C121" s="51" t="s">
        <v>242</v>
      </c>
      <c r="D121" s="51"/>
      <c r="E121" s="52" t="s">
        <v>333</v>
      </c>
      <c r="F121" s="53" t="s">
        <v>334</v>
      </c>
      <c r="G121" s="54" t="s">
        <v>25</v>
      </c>
      <c r="H121" s="56">
        <v>85</v>
      </c>
      <c r="I121" s="56"/>
      <c r="J121" s="56">
        <v>90</v>
      </c>
      <c r="K121" s="56">
        <v>85</v>
      </c>
      <c r="L121" s="56">
        <v>90</v>
      </c>
      <c r="M121" s="56">
        <v>82</v>
      </c>
      <c r="N121" s="58">
        <v>90</v>
      </c>
      <c r="O121" s="104">
        <v>75</v>
      </c>
      <c r="P121" s="58">
        <v>90</v>
      </c>
      <c r="Q121" s="150">
        <v>50</v>
      </c>
      <c r="R121" s="58">
        <v>90</v>
      </c>
      <c r="S121" s="58"/>
      <c r="T121" s="56">
        <v>90</v>
      </c>
      <c r="U121" s="102" t="s">
        <v>29</v>
      </c>
      <c r="V121" s="102" t="s">
        <v>29</v>
      </c>
      <c r="W121" s="62" t="s">
        <v>67</v>
      </c>
      <c r="X121" s="90"/>
      <c r="Y121" s="64"/>
      <c r="Z121" s="65"/>
    </row>
    <row r="122" spans="1:26" s="50" customFormat="1" ht="45" hidden="1">
      <c r="A122" s="50" t="s">
        <v>21</v>
      </c>
      <c r="B122" s="51" t="s">
        <v>113</v>
      </c>
      <c r="C122" s="51" t="s">
        <v>242</v>
      </c>
      <c r="D122" s="51"/>
      <c r="E122" s="52" t="s">
        <v>335</v>
      </c>
      <c r="F122" s="53" t="s">
        <v>336</v>
      </c>
      <c r="G122" s="54" t="s">
        <v>25</v>
      </c>
      <c r="H122" s="56">
        <v>1.18</v>
      </c>
      <c r="I122" s="56"/>
      <c r="J122" s="56">
        <v>1.23</v>
      </c>
      <c r="K122" s="56">
        <v>1.2</v>
      </c>
      <c r="L122" s="56">
        <v>1.24</v>
      </c>
      <c r="M122" s="56">
        <v>1.24</v>
      </c>
      <c r="N122" s="58">
        <v>1.24</v>
      </c>
      <c r="O122" s="104">
        <v>1.24</v>
      </c>
      <c r="P122" s="56">
        <v>1.24</v>
      </c>
      <c r="Q122" s="105">
        <v>1.25</v>
      </c>
      <c r="R122" s="56">
        <v>1.24</v>
      </c>
      <c r="S122" s="56"/>
      <c r="T122" s="56">
        <v>1.24</v>
      </c>
      <c r="U122" s="102" t="s">
        <v>39</v>
      </c>
      <c r="V122" s="104" t="s">
        <v>39</v>
      </c>
      <c r="W122" s="62" t="s">
        <v>67</v>
      </c>
      <c r="X122" s="90"/>
      <c r="Y122" s="64"/>
      <c r="Z122" s="65"/>
    </row>
    <row r="123" spans="1:26" s="50" customFormat="1" ht="45" hidden="1">
      <c r="A123" s="50" t="s">
        <v>21</v>
      </c>
      <c r="B123" s="51" t="s">
        <v>113</v>
      </c>
      <c r="C123" s="51" t="s">
        <v>242</v>
      </c>
      <c r="D123" s="51"/>
      <c r="E123" s="52" t="s">
        <v>337</v>
      </c>
      <c r="F123" s="53" t="s">
        <v>338</v>
      </c>
      <c r="G123" s="54" t="s">
        <v>25</v>
      </c>
      <c r="H123" s="56">
        <v>0.5</v>
      </c>
      <c r="I123" s="56"/>
      <c r="J123" s="56">
        <v>0.5</v>
      </c>
      <c r="K123" s="56">
        <v>0.5</v>
      </c>
      <c r="L123" s="56">
        <v>0.5</v>
      </c>
      <c r="M123" s="56">
        <v>0.5</v>
      </c>
      <c r="N123" s="58">
        <v>0.5</v>
      </c>
      <c r="O123" s="104">
        <v>0.5</v>
      </c>
      <c r="P123" s="56">
        <v>0.5</v>
      </c>
      <c r="Q123" s="105">
        <v>0.5</v>
      </c>
      <c r="R123" s="56">
        <v>0.5</v>
      </c>
      <c r="S123" s="56"/>
      <c r="T123" s="56">
        <v>0.5</v>
      </c>
      <c r="U123" s="102" t="s">
        <v>39</v>
      </c>
      <c r="V123" s="104" t="s">
        <v>39</v>
      </c>
      <c r="W123" s="62" t="s">
        <v>67</v>
      </c>
      <c r="X123" s="90"/>
      <c r="Y123" s="64"/>
      <c r="Z123" s="65"/>
    </row>
    <row r="124" spans="1:26" s="50" customFormat="1" ht="45">
      <c r="A124" s="50" t="s">
        <v>21</v>
      </c>
      <c r="B124" s="51" t="s">
        <v>113</v>
      </c>
      <c r="C124" s="51" t="s">
        <v>242</v>
      </c>
      <c r="D124" s="51"/>
      <c r="E124" s="52" t="s">
        <v>339</v>
      </c>
      <c r="F124" s="53" t="s">
        <v>340</v>
      </c>
      <c r="G124" s="54" t="s">
        <v>25</v>
      </c>
      <c r="H124" s="56">
        <v>77.58</v>
      </c>
      <c r="I124" s="56"/>
      <c r="J124" s="56">
        <v>100</v>
      </c>
      <c r="K124" s="56">
        <v>79</v>
      </c>
      <c r="L124" s="56">
        <v>100</v>
      </c>
      <c r="M124" s="56">
        <v>79</v>
      </c>
      <c r="N124" s="58">
        <v>100</v>
      </c>
      <c r="O124" s="104">
        <v>80</v>
      </c>
      <c r="P124" s="56">
        <v>100</v>
      </c>
      <c r="Q124" s="153">
        <v>88</v>
      </c>
      <c r="R124" s="56">
        <v>100</v>
      </c>
      <c r="S124" s="56"/>
      <c r="T124" s="56">
        <v>100</v>
      </c>
      <c r="U124" s="102" t="s">
        <v>29</v>
      </c>
      <c r="V124" s="102" t="s">
        <v>29</v>
      </c>
      <c r="W124" s="62" t="s">
        <v>67</v>
      </c>
      <c r="X124" s="90"/>
      <c r="Y124" s="64"/>
      <c r="Z124" s="65"/>
    </row>
    <row r="125" spans="1:26" s="50" customFormat="1" ht="45">
      <c r="A125" s="50" t="s">
        <v>21</v>
      </c>
      <c r="B125" s="51" t="s">
        <v>113</v>
      </c>
      <c r="C125" s="51" t="s">
        <v>242</v>
      </c>
      <c r="D125" s="51"/>
      <c r="E125" s="52" t="s">
        <v>341</v>
      </c>
      <c r="F125" s="53" t="s">
        <v>342</v>
      </c>
      <c r="G125" s="54" t="s">
        <v>25</v>
      </c>
      <c r="H125" s="56">
        <v>81.39</v>
      </c>
      <c r="I125" s="56"/>
      <c r="J125" s="56">
        <v>82</v>
      </c>
      <c r="K125" s="56">
        <v>78</v>
      </c>
      <c r="L125" s="56">
        <v>84</v>
      </c>
      <c r="M125" s="56">
        <v>77</v>
      </c>
      <c r="N125" s="58">
        <v>85</v>
      </c>
      <c r="O125" s="104">
        <v>78</v>
      </c>
      <c r="P125" s="58">
        <v>87</v>
      </c>
      <c r="Q125" s="153">
        <v>86</v>
      </c>
      <c r="R125" s="58">
        <v>90</v>
      </c>
      <c r="S125" s="58"/>
      <c r="T125" s="56">
        <v>90</v>
      </c>
      <c r="U125" s="102" t="s">
        <v>29</v>
      </c>
      <c r="V125" s="102" t="s">
        <v>29</v>
      </c>
      <c r="W125" s="62" t="s">
        <v>67</v>
      </c>
      <c r="X125" s="90"/>
      <c r="Y125" s="64"/>
      <c r="Z125" s="65"/>
    </row>
    <row r="126" spans="1:26" s="50" customFormat="1" ht="45">
      <c r="A126" s="50" t="s">
        <v>21</v>
      </c>
      <c r="B126" s="51" t="s">
        <v>113</v>
      </c>
      <c r="C126" s="51" t="s">
        <v>242</v>
      </c>
      <c r="D126" s="51"/>
      <c r="E126" s="52" t="s">
        <v>343</v>
      </c>
      <c r="F126" s="53" t="s">
        <v>344</v>
      </c>
      <c r="G126" s="54" t="s">
        <v>25</v>
      </c>
      <c r="H126" s="56">
        <v>59</v>
      </c>
      <c r="I126" s="56"/>
      <c r="J126" s="56">
        <v>65</v>
      </c>
      <c r="K126" s="56">
        <v>51</v>
      </c>
      <c r="L126" s="56">
        <v>70</v>
      </c>
      <c r="M126" s="56">
        <v>69</v>
      </c>
      <c r="N126" s="58">
        <v>80</v>
      </c>
      <c r="O126" s="104">
        <v>37</v>
      </c>
      <c r="P126" s="67">
        <v>90</v>
      </c>
      <c r="Q126" s="153">
        <v>30</v>
      </c>
      <c r="R126" s="67">
        <v>100</v>
      </c>
      <c r="S126" s="67"/>
      <c r="T126" s="56">
        <v>100</v>
      </c>
      <c r="U126" s="102" t="s">
        <v>29</v>
      </c>
      <c r="V126" s="102" t="s">
        <v>29</v>
      </c>
      <c r="W126" s="62" t="s">
        <v>67</v>
      </c>
      <c r="X126" s="90"/>
      <c r="Y126" s="64"/>
      <c r="Z126" s="65"/>
    </row>
    <row r="127" spans="1:26" s="50" customFormat="1" ht="45">
      <c r="A127" s="50" t="s">
        <v>21</v>
      </c>
      <c r="B127" s="51" t="s">
        <v>113</v>
      </c>
      <c r="C127" s="51" t="s">
        <v>242</v>
      </c>
      <c r="D127" s="51"/>
      <c r="E127" s="52" t="s">
        <v>345</v>
      </c>
      <c r="F127" s="53" t="s">
        <v>346</v>
      </c>
      <c r="G127" s="54" t="s">
        <v>25</v>
      </c>
      <c r="H127" s="56">
        <v>68</v>
      </c>
      <c r="I127" s="56"/>
      <c r="J127" s="56">
        <v>80</v>
      </c>
      <c r="K127" s="56">
        <v>76</v>
      </c>
      <c r="L127" s="56">
        <v>90</v>
      </c>
      <c r="M127" s="56">
        <v>78</v>
      </c>
      <c r="N127" s="58">
        <v>100</v>
      </c>
      <c r="O127" s="104">
        <v>69</v>
      </c>
      <c r="P127" s="67">
        <v>100</v>
      </c>
      <c r="Q127" s="153">
        <v>48</v>
      </c>
      <c r="R127" s="67">
        <v>100</v>
      </c>
      <c r="S127" s="67"/>
      <c r="T127" s="56">
        <v>100</v>
      </c>
      <c r="U127" s="102" t="s">
        <v>29</v>
      </c>
      <c r="V127" s="102" t="s">
        <v>29</v>
      </c>
      <c r="W127" s="62" t="s">
        <v>67</v>
      </c>
      <c r="X127" s="90"/>
      <c r="Y127" s="64"/>
      <c r="Z127" s="65"/>
    </row>
    <row r="128" spans="1:26" s="50" customFormat="1" ht="45" hidden="1">
      <c r="A128" s="50" t="s">
        <v>21</v>
      </c>
      <c r="B128" s="51" t="s">
        <v>113</v>
      </c>
      <c r="C128" s="51" t="s">
        <v>242</v>
      </c>
      <c r="D128" s="51"/>
      <c r="E128" s="52" t="s">
        <v>347</v>
      </c>
      <c r="F128" s="53" t="s">
        <v>348</v>
      </c>
      <c r="G128" s="54" t="s">
        <v>25</v>
      </c>
      <c r="H128" s="56">
        <v>100</v>
      </c>
      <c r="I128" s="56"/>
      <c r="J128" s="56">
        <v>100</v>
      </c>
      <c r="K128" s="56">
        <v>74</v>
      </c>
      <c r="L128" s="56">
        <v>100</v>
      </c>
      <c r="M128" s="56">
        <v>65</v>
      </c>
      <c r="N128" s="58">
        <v>100</v>
      </c>
      <c r="O128" s="104">
        <v>100</v>
      </c>
      <c r="P128" s="67">
        <v>100</v>
      </c>
      <c r="Q128" s="146" t="s">
        <v>149</v>
      </c>
      <c r="R128" s="67">
        <v>100</v>
      </c>
      <c r="S128" s="67"/>
      <c r="T128" s="56">
        <v>100</v>
      </c>
      <c r="U128" s="102" t="s">
        <v>39</v>
      </c>
      <c r="V128" s="104" t="s">
        <v>39</v>
      </c>
      <c r="W128" s="62" t="s">
        <v>67</v>
      </c>
      <c r="X128" s="90"/>
      <c r="Y128" s="64"/>
      <c r="Z128" s="65"/>
    </row>
    <row r="129" spans="1:26" s="50" customFormat="1" ht="45" hidden="1">
      <c r="A129" s="50" t="s">
        <v>21</v>
      </c>
      <c r="B129" s="51" t="s">
        <v>113</v>
      </c>
      <c r="C129" s="51" t="s">
        <v>242</v>
      </c>
      <c r="D129" s="51"/>
      <c r="E129" s="52" t="s">
        <v>349</v>
      </c>
      <c r="F129" s="53" t="s">
        <v>350</v>
      </c>
      <c r="G129" s="54" t="s">
        <v>25</v>
      </c>
      <c r="H129" s="56">
        <v>94</v>
      </c>
      <c r="I129" s="56"/>
      <c r="J129" s="56">
        <v>95</v>
      </c>
      <c r="K129" s="56">
        <v>92.83</v>
      </c>
      <c r="L129" s="56">
        <v>96</v>
      </c>
      <c r="M129" s="56">
        <v>96.29</v>
      </c>
      <c r="N129" s="58">
        <v>97</v>
      </c>
      <c r="O129" s="104">
        <v>100</v>
      </c>
      <c r="P129" s="58">
        <v>99</v>
      </c>
      <c r="Q129" s="146" t="s">
        <v>149</v>
      </c>
      <c r="R129" s="58">
        <v>100</v>
      </c>
      <c r="S129" s="58"/>
      <c r="T129" s="56">
        <v>100</v>
      </c>
      <c r="U129" s="102" t="s">
        <v>39</v>
      </c>
      <c r="V129" s="104" t="s">
        <v>39</v>
      </c>
      <c r="W129" s="62" t="s">
        <v>67</v>
      </c>
      <c r="X129" s="90"/>
      <c r="Y129" s="64"/>
      <c r="Z129" s="65"/>
    </row>
    <row r="130" spans="1:26" s="50" customFormat="1" ht="45" hidden="1">
      <c r="A130" s="50" t="s">
        <v>21</v>
      </c>
      <c r="B130" s="51" t="s">
        <v>113</v>
      </c>
      <c r="C130" s="51" t="s">
        <v>242</v>
      </c>
      <c r="D130" s="51"/>
      <c r="E130" s="52" t="s">
        <v>351</v>
      </c>
      <c r="F130" s="53" t="s">
        <v>352</v>
      </c>
      <c r="G130" s="54" t="s">
        <v>25</v>
      </c>
      <c r="H130" s="56">
        <v>100</v>
      </c>
      <c r="I130" s="56"/>
      <c r="J130" s="56">
        <v>100</v>
      </c>
      <c r="K130" s="54" t="s">
        <v>86</v>
      </c>
      <c r="L130" s="56">
        <v>100</v>
      </c>
      <c r="M130" s="54">
        <v>100</v>
      </c>
      <c r="N130" s="58">
        <v>100</v>
      </c>
      <c r="O130" s="104">
        <v>100</v>
      </c>
      <c r="P130" s="67">
        <v>100</v>
      </c>
      <c r="Q130" s="153">
        <v>100</v>
      </c>
      <c r="R130" s="67">
        <v>100</v>
      </c>
      <c r="S130" s="67"/>
      <c r="T130" s="56">
        <v>100</v>
      </c>
      <c r="U130" s="102" t="s">
        <v>39</v>
      </c>
      <c r="V130" s="104" t="s">
        <v>39</v>
      </c>
      <c r="W130" s="62" t="s">
        <v>67</v>
      </c>
      <c r="X130" s="155"/>
      <c r="Y130" s="64"/>
      <c r="Z130" s="65"/>
    </row>
    <row r="131" spans="1:26" s="50" customFormat="1" ht="45" hidden="1">
      <c r="A131" s="50" t="s">
        <v>21</v>
      </c>
      <c r="B131" s="51" t="s">
        <v>113</v>
      </c>
      <c r="C131" s="51" t="s">
        <v>242</v>
      </c>
      <c r="D131" s="51"/>
      <c r="E131" s="52" t="s">
        <v>353</v>
      </c>
      <c r="F131" s="53" t="s">
        <v>354</v>
      </c>
      <c r="G131" s="54" t="s">
        <v>25</v>
      </c>
      <c r="H131" s="56">
        <v>100</v>
      </c>
      <c r="I131" s="56"/>
      <c r="J131" s="56">
        <v>100</v>
      </c>
      <c r="K131" s="54" t="s">
        <v>86</v>
      </c>
      <c r="L131" s="56">
        <v>100</v>
      </c>
      <c r="M131" s="54">
        <v>100</v>
      </c>
      <c r="N131" s="58">
        <v>100</v>
      </c>
      <c r="O131" s="104">
        <v>100</v>
      </c>
      <c r="P131" s="67">
        <v>100</v>
      </c>
      <c r="Q131" s="153">
        <v>100</v>
      </c>
      <c r="R131" s="67">
        <v>100</v>
      </c>
      <c r="S131" s="67"/>
      <c r="T131" s="56">
        <v>100</v>
      </c>
      <c r="U131" s="102" t="s">
        <v>39</v>
      </c>
      <c r="V131" s="104" t="s">
        <v>39</v>
      </c>
      <c r="W131" s="62" t="s">
        <v>67</v>
      </c>
      <c r="X131" s="155"/>
      <c r="Y131" s="64"/>
      <c r="Z131" s="65"/>
    </row>
    <row r="132" spans="1:26" s="50" customFormat="1" ht="45" hidden="1">
      <c r="A132" s="50" t="s">
        <v>21</v>
      </c>
      <c r="B132" s="51" t="s">
        <v>113</v>
      </c>
      <c r="C132" s="51" t="s">
        <v>242</v>
      </c>
      <c r="D132" s="51"/>
      <c r="E132" s="52" t="s">
        <v>355</v>
      </c>
      <c r="F132" s="53" t="s">
        <v>356</v>
      </c>
      <c r="G132" s="54" t="s">
        <v>25</v>
      </c>
      <c r="H132" s="56">
        <v>38.68</v>
      </c>
      <c r="I132" s="56"/>
      <c r="J132" s="56">
        <v>65</v>
      </c>
      <c r="K132" s="56">
        <v>74</v>
      </c>
      <c r="L132" s="56">
        <v>70</v>
      </c>
      <c r="M132" s="56">
        <v>71</v>
      </c>
      <c r="N132" s="58">
        <v>75</v>
      </c>
      <c r="O132" s="104">
        <v>65</v>
      </c>
      <c r="P132" s="67">
        <v>80</v>
      </c>
      <c r="Q132" s="153">
        <v>100</v>
      </c>
      <c r="R132" s="67">
        <v>85</v>
      </c>
      <c r="S132" s="67"/>
      <c r="T132" s="56">
        <v>85</v>
      </c>
      <c r="U132" s="102" t="s">
        <v>39</v>
      </c>
      <c r="V132" s="104" t="s">
        <v>39</v>
      </c>
      <c r="W132" s="62" t="s">
        <v>67</v>
      </c>
      <c r="X132" s="90"/>
      <c r="Y132" s="64"/>
      <c r="Z132" s="65"/>
    </row>
    <row r="133" spans="1:26" s="50" customFormat="1" ht="45">
      <c r="A133" s="50" t="s">
        <v>21</v>
      </c>
      <c r="B133" s="51" t="s">
        <v>113</v>
      </c>
      <c r="C133" s="51" t="s">
        <v>242</v>
      </c>
      <c r="D133" s="51"/>
      <c r="E133" s="52" t="s">
        <v>357</v>
      </c>
      <c r="F133" s="53" t="s">
        <v>358</v>
      </c>
      <c r="G133" s="54" t="s">
        <v>25</v>
      </c>
      <c r="H133" s="56">
        <v>35</v>
      </c>
      <c r="I133" s="56"/>
      <c r="J133" s="56">
        <v>55</v>
      </c>
      <c r="K133" s="56" t="s">
        <v>359</v>
      </c>
      <c r="L133" s="56">
        <v>75</v>
      </c>
      <c r="M133" s="56">
        <v>42.8</v>
      </c>
      <c r="N133" s="58">
        <v>100</v>
      </c>
      <c r="O133" s="104">
        <v>45</v>
      </c>
      <c r="P133" s="67">
        <v>100</v>
      </c>
      <c r="Q133" s="156">
        <v>45.4</v>
      </c>
      <c r="R133" s="67">
        <v>100</v>
      </c>
      <c r="S133" s="67"/>
      <c r="T133" s="56">
        <v>100</v>
      </c>
      <c r="U133" s="102" t="s">
        <v>29</v>
      </c>
      <c r="V133" s="102" t="s">
        <v>29</v>
      </c>
      <c r="W133" s="62" t="s">
        <v>67</v>
      </c>
      <c r="X133" s="90"/>
      <c r="Y133" s="64"/>
      <c r="Z133" s="65"/>
    </row>
    <row r="134" spans="1:26" s="50" customFormat="1" ht="45" hidden="1">
      <c r="A134" s="50" t="s">
        <v>21</v>
      </c>
      <c r="B134" s="51" t="s">
        <v>113</v>
      </c>
      <c r="C134" s="51" t="s">
        <v>242</v>
      </c>
      <c r="D134" s="51"/>
      <c r="E134" s="52" t="s">
        <v>360</v>
      </c>
      <c r="F134" s="53" t="s">
        <v>361</v>
      </c>
      <c r="G134" s="54" t="s">
        <v>25</v>
      </c>
      <c r="H134" s="56">
        <v>99.8</v>
      </c>
      <c r="I134" s="56"/>
      <c r="J134" s="56">
        <v>100</v>
      </c>
      <c r="K134" s="56">
        <v>100</v>
      </c>
      <c r="L134" s="56">
        <v>100</v>
      </c>
      <c r="M134" s="56">
        <v>99.5</v>
      </c>
      <c r="N134" s="58">
        <v>100</v>
      </c>
      <c r="O134" s="144">
        <v>98.14</v>
      </c>
      <c r="P134" s="67">
        <v>100</v>
      </c>
      <c r="Q134" s="60">
        <v>105.13</v>
      </c>
      <c r="R134" s="67">
        <v>100</v>
      </c>
      <c r="S134" s="67"/>
      <c r="T134" s="56">
        <v>100</v>
      </c>
      <c r="U134" s="102" t="s">
        <v>39</v>
      </c>
      <c r="V134" s="104" t="s">
        <v>39</v>
      </c>
      <c r="W134" s="62" t="s">
        <v>67</v>
      </c>
      <c r="X134" s="90"/>
      <c r="Y134" s="64"/>
      <c r="Z134" s="65"/>
    </row>
    <row r="135" spans="1:26" s="50" customFormat="1" ht="45">
      <c r="A135" s="50" t="s">
        <v>21</v>
      </c>
      <c r="B135" s="51" t="s">
        <v>113</v>
      </c>
      <c r="C135" s="51" t="s">
        <v>242</v>
      </c>
      <c r="D135" s="51"/>
      <c r="E135" s="52" t="s">
        <v>362</v>
      </c>
      <c r="F135" s="157" t="s">
        <v>363</v>
      </c>
      <c r="G135" s="54" t="s">
        <v>98</v>
      </c>
      <c r="H135" s="56">
        <v>13</v>
      </c>
      <c r="I135" s="56"/>
      <c r="J135" s="56">
        <v>115</v>
      </c>
      <c r="K135" s="56">
        <v>211</v>
      </c>
      <c r="L135" s="56">
        <v>200</v>
      </c>
      <c r="M135" s="56">
        <v>218</v>
      </c>
      <c r="N135" s="58">
        <v>268</v>
      </c>
      <c r="O135" s="104">
        <v>268</v>
      </c>
      <c r="P135" s="96">
        <v>308</v>
      </c>
      <c r="Q135" s="67">
        <v>216</v>
      </c>
      <c r="R135" s="96">
        <v>355</v>
      </c>
      <c r="S135" s="96"/>
      <c r="T135" s="56">
        <v>355</v>
      </c>
      <c r="U135" s="102" t="s">
        <v>29</v>
      </c>
      <c r="V135" s="102" t="s">
        <v>29</v>
      </c>
      <c r="W135" s="62" t="s">
        <v>67</v>
      </c>
      <c r="X135" s="90"/>
      <c r="Y135" s="64"/>
      <c r="Z135" s="65"/>
    </row>
    <row r="136" spans="1:26" s="50" customFormat="1" ht="45" hidden="1">
      <c r="A136" s="50" t="s">
        <v>21</v>
      </c>
      <c r="B136" s="51" t="s">
        <v>113</v>
      </c>
      <c r="C136" s="51" t="s">
        <v>242</v>
      </c>
      <c r="D136" s="51"/>
      <c r="E136" s="52" t="s">
        <v>364</v>
      </c>
      <c r="F136" s="53" t="s">
        <v>365</v>
      </c>
      <c r="G136" s="54" t="s">
        <v>98</v>
      </c>
      <c r="H136" s="56">
        <v>13</v>
      </c>
      <c r="I136" s="56"/>
      <c r="J136" s="56">
        <v>130</v>
      </c>
      <c r="K136" s="56">
        <v>185</v>
      </c>
      <c r="L136" s="56">
        <v>185</v>
      </c>
      <c r="M136" s="56">
        <v>208</v>
      </c>
      <c r="N136" s="58">
        <v>236</v>
      </c>
      <c r="O136" s="104">
        <v>236</v>
      </c>
      <c r="P136" s="96">
        <v>288</v>
      </c>
      <c r="Q136" s="67">
        <v>355</v>
      </c>
      <c r="R136" s="96">
        <v>355</v>
      </c>
      <c r="S136" s="96"/>
      <c r="T136" s="56">
        <v>355</v>
      </c>
      <c r="U136" s="102" t="s">
        <v>39</v>
      </c>
      <c r="V136" s="104" t="s">
        <v>39</v>
      </c>
      <c r="W136" s="62" t="s">
        <v>67</v>
      </c>
      <c r="X136" s="90"/>
      <c r="Y136" s="64"/>
      <c r="Z136" s="65"/>
    </row>
    <row r="137" spans="1:26" s="50" customFormat="1" ht="45" hidden="1">
      <c r="A137" s="50" t="s">
        <v>21</v>
      </c>
      <c r="B137" s="51" t="s">
        <v>113</v>
      </c>
      <c r="C137" s="51" t="s">
        <v>242</v>
      </c>
      <c r="D137" s="51"/>
      <c r="E137" s="52" t="s">
        <v>366</v>
      </c>
      <c r="F137" s="53" t="s">
        <v>367</v>
      </c>
      <c r="G137" s="54" t="s">
        <v>98</v>
      </c>
      <c r="H137" s="56">
        <v>3</v>
      </c>
      <c r="I137" s="56"/>
      <c r="J137" s="56">
        <v>6</v>
      </c>
      <c r="K137" s="56">
        <v>7</v>
      </c>
      <c r="L137" s="56">
        <v>36</v>
      </c>
      <c r="M137" s="56">
        <v>94</v>
      </c>
      <c r="N137" s="144">
        <v>89</v>
      </c>
      <c r="O137" s="104">
        <v>89</v>
      </c>
      <c r="P137" s="96">
        <v>129</v>
      </c>
      <c r="Q137" s="67">
        <v>173</v>
      </c>
      <c r="R137" s="96">
        <v>157</v>
      </c>
      <c r="S137" s="96"/>
      <c r="T137" s="56">
        <v>157</v>
      </c>
      <c r="U137" s="102" t="s">
        <v>39</v>
      </c>
      <c r="V137" s="104" t="s">
        <v>39</v>
      </c>
      <c r="W137" s="62" t="s">
        <v>67</v>
      </c>
      <c r="X137" s="90"/>
      <c r="Y137" s="64"/>
      <c r="Z137" s="65"/>
    </row>
    <row r="138" spans="1:26" s="50" customFormat="1" ht="45">
      <c r="A138" s="50" t="s">
        <v>21</v>
      </c>
      <c r="B138" s="51" t="s">
        <v>113</v>
      </c>
      <c r="C138" s="51" t="s">
        <v>242</v>
      </c>
      <c r="D138" s="51"/>
      <c r="E138" s="52" t="s">
        <v>368</v>
      </c>
      <c r="F138" s="53" t="s">
        <v>369</v>
      </c>
      <c r="G138" s="54" t="s">
        <v>98</v>
      </c>
      <c r="H138" s="56">
        <v>32</v>
      </c>
      <c r="I138" s="56"/>
      <c r="J138" s="56">
        <v>35</v>
      </c>
      <c r="K138" s="56">
        <v>65</v>
      </c>
      <c r="L138" s="56">
        <v>65</v>
      </c>
      <c r="M138" s="56">
        <v>78</v>
      </c>
      <c r="N138" s="58">
        <v>118</v>
      </c>
      <c r="O138" s="104">
        <v>118</v>
      </c>
      <c r="P138" s="96">
        <v>158</v>
      </c>
      <c r="Q138" s="67">
        <v>120</v>
      </c>
      <c r="R138" s="96">
        <v>186</v>
      </c>
      <c r="S138" s="96"/>
      <c r="T138" s="56">
        <v>186</v>
      </c>
      <c r="U138" s="102" t="s">
        <v>29</v>
      </c>
      <c r="V138" s="102" t="s">
        <v>29</v>
      </c>
      <c r="W138" s="62" t="s">
        <v>67</v>
      </c>
      <c r="X138" s="90"/>
      <c r="Y138" s="64"/>
      <c r="Z138" s="65"/>
    </row>
    <row r="139" spans="1:26" s="50" customFormat="1" ht="45">
      <c r="A139" s="50" t="s">
        <v>21</v>
      </c>
      <c r="B139" s="51" t="s">
        <v>113</v>
      </c>
      <c r="C139" s="51" t="s">
        <v>242</v>
      </c>
      <c r="D139" s="51"/>
      <c r="E139" s="100" t="s">
        <v>370</v>
      </c>
      <c r="F139" s="148" t="s">
        <v>371</v>
      </c>
      <c r="G139" s="158" t="s">
        <v>372</v>
      </c>
      <c r="H139" s="56">
        <v>1</v>
      </c>
      <c r="I139" s="56"/>
      <c r="J139" s="56">
        <v>10</v>
      </c>
      <c r="K139" s="56" t="s">
        <v>86</v>
      </c>
      <c r="L139" s="56">
        <v>19</v>
      </c>
      <c r="M139" s="56" t="s">
        <v>86</v>
      </c>
      <c r="N139" s="58">
        <v>27</v>
      </c>
      <c r="O139" s="144">
        <v>1</v>
      </c>
      <c r="P139" s="56">
        <v>27</v>
      </c>
      <c r="Q139" s="144" t="s">
        <v>149</v>
      </c>
      <c r="R139" s="56">
        <v>27</v>
      </c>
      <c r="S139" s="56"/>
      <c r="T139" s="56">
        <v>27</v>
      </c>
      <c r="U139" s="102" t="s">
        <v>29</v>
      </c>
      <c r="V139" s="102" t="s">
        <v>29</v>
      </c>
      <c r="W139" s="62" t="s">
        <v>67</v>
      </c>
      <c r="X139" s="63"/>
      <c r="Y139" s="64"/>
      <c r="Z139" s="65"/>
    </row>
    <row r="140" spans="1:26" s="50" customFormat="1" ht="45" hidden="1">
      <c r="A140" s="50" t="s">
        <v>21</v>
      </c>
      <c r="B140" s="51" t="s">
        <v>113</v>
      </c>
      <c r="C140" s="51" t="s">
        <v>242</v>
      </c>
      <c r="D140" s="51"/>
      <c r="E140" s="52" t="s">
        <v>373</v>
      </c>
      <c r="F140" s="148" t="s">
        <v>374</v>
      </c>
      <c r="G140" s="158" t="s">
        <v>25</v>
      </c>
      <c r="H140" s="56">
        <v>26</v>
      </c>
      <c r="I140" s="56"/>
      <c r="J140" s="56">
        <v>50</v>
      </c>
      <c r="K140" s="56" t="s">
        <v>375</v>
      </c>
      <c r="L140" s="56">
        <v>65</v>
      </c>
      <c r="M140" s="56" t="s">
        <v>376</v>
      </c>
      <c r="N140" s="58">
        <v>75</v>
      </c>
      <c r="O140" s="144">
        <v>93</v>
      </c>
      <c r="P140" s="67">
        <v>85</v>
      </c>
      <c r="Q140" s="153">
        <v>90</v>
      </c>
      <c r="R140" s="67">
        <v>100</v>
      </c>
      <c r="S140" s="67"/>
      <c r="T140" s="56">
        <v>100</v>
      </c>
      <c r="U140" s="102" t="s">
        <v>39</v>
      </c>
      <c r="V140" s="104" t="s">
        <v>29</v>
      </c>
      <c r="W140" s="62" t="s">
        <v>67</v>
      </c>
      <c r="X140" s="90"/>
      <c r="Y140" s="64"/>
      <c r="Z140" s="65"/>
    </row>
    <row r="141" spans="1:26" s="50" customFormat="1" ht="45">
      <c r="A141" s="50" t="s">
        <v>21</v>
      </c>
      <c r="B141" s="51" t="s">
        <v>113</v>
      </c>
      <c r="C141" s="51" t="s">
        <v>242</v>
      </c>
      <c r="D141" s="51"/>
      <c r="E141" s="159">
        <v>0.118055555555556</v>
      </c>
      <c r="F141" s="148" t="s">
        <v>377</v>
      </c>
      <c r="G141" s="158" t="s">
        <v>25</v>
      </c>
      <c r="H141" s="56">
        <v>28.2</v>
      </c>
      <c r="I141" s="56"/>
      <c r="J141" s="56">
        <v>68.5</v>
      </c>
      <c r="K141" s="56" t="s">
        <v>378</v>
      </c>
      <c r="L141" s="56">
        <v>100</v>
      </c>
      <c r="M141" s="56">
        <v>94</v>
      </c>
      <c r="N141" s="58">
        <v>100</v>
      </c>
      <c r="O141" s="144">
        <v>94</v>
      </c>
      <c r="P141" s="67">
        <v>100</v>
      </c>
      <c r="Q141" s="67">
        <v>94</v>
      </c>
      <c r="R141" s="67">
        <v>100</v>
      </c>
      <c r="S141" s="67"/>
      <c r="T141" s="56">
        <v>100</v>
      </c>
      <c r="U141" s="102" t="s">
        <v>29</v>
      </c>
      <c r="V141" s="102" t="s">
        <v>29</v>
      </c>
      <c r="W141" s="62" t="s">
        <v>67</v>
      </c>
      <c r="X141" s="90"/>
      <c r="Y141" s="64"/>
      <c r="Z141" s="65"/>
    </row>
    <row r="142" spans="1:26" s="50" customFormat="1" ht="30" hidden="1">
      <c r="B142" s="51"/>
      <c r="C142" s="51"/>
      <c r="D142" s="51"/>
      <c r="E142" s="160" t="s">
        <v>379</v>
      </c>
      <c r="F142" s="42" t="s">
        <v>380</v>
      </c>
      <c r="G142" s="161"/>
      <c r="H142" s="81"/>
      <c r="I142" s="81"/>
      <c r="J142" s="81"/>
      <c r="K142" s="81"/>
      <c r="L142" s="81"/>
      <c r="M142" s="81"/>
      <c r="N142" s="82"/>
      <c r="O142" s="109"/>
      <c r="P142" s="83"/>
      <c r="Q142" s="84"/>
      <c r="R142" s="83"/>
      <c r="S142" s="83"/>
      <c r="T142" s="81"/>
      <c r="U142" s="85"/>
      <c r="V142" s="86"/>
      <c r="W142" s="87"/>
      <c r="X142" s="88"/>
      <c r="Y142" s="64"/>
      <c r="Z142" s="65"/>
    </row>
    <row r="143" spans="1:26" s="50" customFormat="1" ht="45">
      <c r="A143" s="50" t="s">
        <v>21</v>
      </c>
      <c r="B143" s="51" t="s">
        <v>113</v>
      </c>
      <c r="C143" s="51" t="s">
        <v>380</v>
      </c>
      <c r="D143" s="51"/>
      <c r="E143" s="52" t="s">
        <v>381</v>
      </c>
      <c r="F143" s="53" t="s">
        <v>382</v>
      </c>
      <c r="G143" s="54" t="s">
        <v>210</v>
      </c>
      <c r="H143" s="56">
        <v>0.63300000000000001</v>
      </c>
      <c r="I143" s="56"/>
      <c r="J143" s="56">
        <v>0.76500000000000001</v>
      </c>
      <c r="K143" s="56">
        <v>0.67</v>
      </c>
      <c r="L143" s="56">
        <v>0.82199999999999995</v>
      </c>
      <c r="M143" s="162">
        <v>0.76859999999999995</v>
      </c>
      <c r="N143" s="58">
        <v>0.877</v>
      </c>
      <c r="O143" s="104">
        <v>0.79</v>
      </c>
      <c r="P143" s="58">
        <v>0.92800000000000005</v>
      </c>
      <c r="Q143" s="151">
        <v>0.76500000000000001</v>
      </c>
      <c r="R143" s="58">
        <v>0.98599999999999999</v>
      </c>
      <c r="S143" s="58"/>
      <c r="T143" s="56">
        <v>0.98599999999999999</v>
      </c>
      <c r="U143" s="102" t="s">
        <v>29</v>
      </c>
      <c r="V143" s="102" t="s">
        <v>29</v>
      </c>
      <c r="W143" s="62" t="s">
        <v>383</v>
      </c>
      <c r="X143" s="90"/>
      <c r="Y143" s="64"/>
      <c r="Z143" s="65"/>
    </row>
    <row r="144" spans="1:26" s="50" customFormat="1" ht="45" hidden="1">
      <c r="A144" s="50" t="s">
        <v>21</v>
      </c>
      <c r="B144" s="51" t="s">
        <v>113</v>
      </c>
      <c r="C144" s="51" t="s">
        <v>380</v>
      </c>
      <c r="D144" s="51"/>
      <c r="E144" s="52" t="s">
        <v>384</v>
      </c>
      <c r="F144" s="53" t="s">
        <v>385</v>
      </c>
      <c r="G144" s="54" t="s">
        <v>210</v>
      </c>
      <c r="H144" s="56">
        <v>3.38</v>
      </c>
      <c r="I144" s="56"/>
      <c r="J144" s="56">
        <v>3.25</v>
      </c>
      <c r="K144" s="56">
        <v>2.23</v>
      </c>
      <c r="L144" s="56">
        <v>3.19</v>
      </c>
      <c r="M144" s="56">
        <v>2.27</v>
      </c>
      <c r="N144" s="58">
        <v>3.13</v>
      </c>
      <c r="O144" s="144">
        <v>223.04</v>
      </c>
      <c r="P144" s="59" t="s">
        <v>386</v>
      </c>
      <c r="Q144" s="60">
        <v>223</v>
      </c>
      <c r="R144" s="59" t="s">
        <v>387</v>
      </c>
      <c r="S144" s="59"/>
      <c r="T144" s="56">
        <v>3.02</v>
      </c>
      <c r="U144" s="102" t="s">
        <v>39</v>
      </c>
      <c r="V144" s="104" t="s">
        <v>39</v>
      </c>
      <c r="W144" s="62" t="s">
        <v>383</v>
      </c>
      <c r="X144" s="90"/>
      <c r="Y144" s="64"/>
      <c r="Z144" s="65"/>
    </row>
    <row r="145" spans="1:26" s="50" customFormat="1" ht="45">
      <c r="A145" s="50" t="s">
        <v>21</v>
      </c>
      <c r="B145" s="51" t="s">
        <v>113</v>
      </c>
      <c r="C145" s="51" t="s">
        <v>380</v>
      </c>
      <c r="D145" s="51"/>
      <c r="E145" s="52" t="s">
        <v>388</v>
      </c>
      <c r="F145" s="53" t="s">
        <v>389</v>
      </c>
      <c r="G145" s="54" t="s">
        <v>25</v>
      </c>
      <c r="H145" s="56">
        <v>63.39</v>
      </c>
      <c r="I145" s="56"/>
      <c r="J145" s="56">
        <v>76.52</v>
      </c>
      <c r="K145" s="56">
        <v>67.069999999999993</v>
      </c>
      <c r="L145" s="56">
        <v>82.26</v>
      </c>
      <c r="M145" s="56">
        <v>76.86</v>
      </c>
      <c r="N145" s="58">
        <v>87.71</v>
      </c>
      <c r="O145" s="104">
        <v>79.36</v>
      </c>
      <c r="P145" s="59" t="s">
        <v>390</v>
      </c>
      <c r="Q145" s="60">
        <v>76.55</v>
      </c>
      <c r="R145" s="59" t="s">
        <v>391</v>
      </c>
      <c r="S145" s="59"/>
      <c r="T145" s="56">
        <v>98.65</v>
      </c>
      <c r="U145" s="102" t="s">
        <v>29</v>
      </c>
      <c r="V145" s="102" t="s">
        <v>29</v>
      </c>
      <c r="W145" s="62" t="s">
        <v>383</v>
      </c>
      <c r="X145" s="90"/>
      <c r="Y145" s="64"/>
      <c r="Z145" s="65"/>
    </row>
    <row r="146" spans="1:26" s="50" customFormat="1" ht="45">
      <c r="A146" s="50" t="s">
        <v>21</v>
      </c>
      <c r="B146" s="51" t="s">
        <v>113</v>
      </c>
      <c r="C146" s="51" t="s">
        <v>380</v>
      </c>
      <c r="D146" s="51"/>
      <c r="E146" s="52" t="s">
        <v>392</v>
      </c>
      <c r="F146" s="53" t="s">
        <v>393</v>
      </c>
      <c r="G146" s="54" t="s">
        <v>25</v>
      </c>
      <c r="H146" s="56">
        <v>67.37</v>
      </c>
      <c r="I146" s="56"/>
      <c r="J146" s="56">
        <v>75.92</v>
      </c>
      <c r="K146" s="56">
        <v>71.16</v>
      </c>
      <c r="L146" s="56">
        <v>78.47</v>
      </c>
      <c r="M146" s="69">
        <v>74.2</v>
      </c>
      <c r="N146" s="58">
        <v>80.540000000000006</v>
      </c>
      <c r="O146" s="104">
        <v>78.790000000000006</v>
      </c>
      <c r="P146" s="59" t="s">
        <v>394</v>
      </c>
      <c r="Q146" s="60">
        <v>75.42</v>
      </c>
      <c r="R146" s="59" t="s">
        <v>395</v>
      </c>
      <c r="S146" s="59"/>
      <c r="T146" s="56">
        <v>83.77</v>
      </c>
      <c r="U146" s="102" t="s">
        <v>29</v>
      </c>
      <c r="V146" s="102" t="s">
        <v>29</v>
      </c>
      <c r="W146" s="62" t="s">
        <v>396</v>
      </c>
      <c r="X146" s="90"/>
      <c r="Y146" s="64"/>
      <c r="Z146" s="65"/>
    </row>
    <row r="147" spans="1:26" s="50" customFormat="1" ht="45">
      <c r="A147" s="50" t="s">
        <v>21</v>
      </c>
      <c r="B147" s="51" t="s">
        <v>113</v>
      </c>
      <c r="C147" s="51" t="s">
        <v>380</v>
      </c>
      <c r="D147" s="51"/>
      <c r="E147" s="52" t="s">
        <v>397</v>
      </c>
      <c r="F147" s="53" t="s">
        <v>398</v>
      </c>
      <c r="G147" s="54" t="s">
        <v>210</v>
      </c>
      <c r="H147" s="56">
        <v>0.67</v>
      </c>
      <c r="I147" s="56"/>
      <c r="J147" s="56">
        <v>0.71</v>
      </c>
      <c r="K147" s="56">
        <v>0.67900000000000005</v>
      </c>
      <c r="L147" s="56">
        <v>0.73</v>
      </c>
      <c r="M147" s="56">
        <v>0.69899999999999995</v>
      </c>
      <c r="N147" s="58">
        <v>0.74</v>
      </c>
      <c r="O147" s="104">
        <v>0.71399999999999997</v>
      </c>
      <c r="P147" s="56">
        <v>0.75</v>
      </c>
      <c r="Q147" s="105">
        <v>0.74</v>
      </c>
      <c r="R147" s="56">
        <v>0.76</v>
      </c>
      <c r="S147" s="56"/>
      <c r="T147" s="56">
        <v>0.76</v>
      </c>
      <c r="U147" s="102" t="s">
        <v>29</v>
      </c>
      <c r="V147" s="102" t="s">
        <v>29</v>
      </c>
      <c r="W147" s="62" t="s">
        <v>396</v>
      </c>
      <c r="X147" s="90"/>
      <c r="Y147" s="64"/>
      <c r="Z147" s="65"/>
    </row>
    <row r="148" spans="1:26" s="50" customFormat="1" ht="45">
      <c r="A148" s="50" t="s">
        <v>21</v>
      </c>
      <c r="B148" s="51" t="s">
        <v>113</v>
      </c>
      <c r="C148" s="51" t="s">
        <v>380</v>
      </c>
      <c r="D148" s="51"/>
      <c r="E148" s="163" t="s">
        <v>399</v>
      </c>
      <c r="F148" s="53" t="s">
        <v>400</v>
      </c>
      <c r="G148" s="54" t="s">
        <v>25</v>
      </c>
      <c r="H148" s="56">
        <v>76.13</v>
      </c>
      <c r="I148" s="56"/>
      <c r="J148" s="56">
        <v>77.33</v>
      </c>
      <c r="K148" s="56">
        <v>77.09</v>
      </c>
      <c r="L148" s="56">
        <v>78.63</v>
      </c>
      <c r="M148" s="56">
        <v>83.9</v>
      </c>
      <c r="N148" s="58">
        <v>80</v>
      </c>
      <c r="O148" s="146" t="s">
        <v>401</v>
      </c>
      <c r="P148" s="70">
        <v>81.53</v>
      </c>
      <c r="Q148" s="60">
        <v>77.06</v>
      </c>
      <c r="R148" s="56">
        <v>83.13</v>
      </c>
      <c r="S148" s="56"/>
      <c r="T148" s="56">
        <v>83.13</v>
      </c>
      <c r="U148" s="102" t="s">
        <v>29</v>
      </c>
      <c r="V148" s="102" t="s">
        <v>29</v>
      </c>
      <c r="W148" s="62" t="s">
        <v>402</v>
      </c>
      <c r="X148" s="90"/>
      <c r="Y148" s="64"/>
      <c r="Z148" s="65"/>
    </row>
    <row r="149" spans="1:26" s="50" customFormat="1" ht="45" hidden="1">
      <c r="A149" s="50" t="s">
        <v>21</v>
      </c>
      <c r="B149" s="51" t="s">
        <v>113</v>
      </c>
      <c r="C149" s="51" t="s">
        <v>380</v>
      </c>
      <c r="D149" s="51"/>
      <c r="E149" s="163" t="s">
        <v>403</v>
      </c>
      <c r="F149" s="53" t="s">
        <v>404</v>
      </c>
      <c r="G149" s="54" t="s">
        <v>25</v>
      </c>
      <c r="H149" s="56">
        <v>43.45</v>
      </c>
      <c r="I149" s="56"/>
      <c r="J149" s="56">
        <v>53.8</v>
      </c>
      <c r="K149" s="56">
        <v>47.07</v>
      </c>
      <c r="L149" s="56">
        <v>61.6</v>
      </c>
      <c r="M149" s="56">
        <v>46.22</v>
      </c>
      <c r="N149" s="58">
        <v>69.400000000000006</v>
      </c>
      <c r="O149" s="104">
        <v>87.66</v>
      </c>
      <c r="P149" s="164" t="s">
        <v>405</v>
      </c>
      <c r="Q149" s="165">
        <v>87.66</v>
      </c>
      <c r="R149" s="56">
        <v>85</v>
      </c>
      <c r="S149" s="56"/>
      <c r="T149" s="56">
        <v>85</v>
      </c>
      <c r="U149" s="102" t="s">
        <v>39</v>
      </c>
      <c r="V149" s="104" t="s">
        <v>39</v>
      </c>
      <c r="W149" s="62" t="s">
        <v>402</v>
      </c>
      <c r="X149" s="90"/>
      <c r="Y149" s="64"/>
      <c r="Z149" s="65"/>
    </row>
    <row r="150" spans="1:26" s="50" customFormat="1" ht="45">
      <c r="A150" s="50" t="s">
        <v>21</v>
      </c>
      <c r="B150" s="51" t="s">
        <v>113</v>
      </c>
      <c r="C150" s="51" t="s">
        <v>380</v>
      </c>
      <c r="D150" s="51"/>
      <c r="E150" s="163" t="s">
        <v>406</v>
      </c>
      <c r="F150" s="53" t="s">
        <v>407</v>
      </c>
      <c r="G150" s="54" t="s">
        <v>25</v>
      </c>
      <c r="H150" s="56">
        <v>6.8000000000000005E-2</v>
      </c>
      <c r="I150" s="56"/>
      <c r="J150" s="56">
        <v>5.5E-2</v>
      </c>
      <c r="K150" s="56">
        <v>7.4999999999999997E-2</v>
      </c>
      <c r="L150" s="56">
        <v>4.4999999999999998E-2</v>
      </c>
      <c r="M150" s="56">
        <v>8.4000000000000005E-2</v>
      </c>
      <c r="N150" s="58">
        <v>3.5000000000000003E-2</v>
      </c>
      <c r="O150" s="464" t="s">
        <v>149</v>
      </c>
      <c r="P150" s="58">
        <v>1.4999999999999999E-2</v>
      </c>
      <c r="Q150" s="166">
        <v>0.03</v>
      </c>
      <c r="R150" s="56">
        <v>0</v>
      </c>
      <c r="S150" s="56"/>
      <c r="T150" s="56">
        <v>0</v>
      </c>
      <c r="U150" s="102" t="s">
        <v>29</v>
      </c>
      <c r="V150" s="102" t="s">
        <v>29</v>
      </c>
      <c r="W150" s="62" t="s">
        <v>402</v>
      </c>
      <c r="X150" s="90"/>
      <c r="Y150" s="64"/>
      <c r="Z150" s="65"/>
    </row>
    <row r="151" spans="1:26" s="50" customFormat="1" ht="45">
      <c r="A151" s="50" t="s">
        <v>21</v>
      </c>
      <c r="B151" s="51" t="s">
        <v>113</v>
      </c>
      <c r="C151" s="51" t="s">
        <v>380</v>
      </c>
      <c r="D151" s="51"/>
      <c r="E151" s="163" t="s">
        <v>408</v>
      </c>
      <c r="F151" s="53" t="s">
        <v>409</v>
      </c>
      <c r="G151" s="54" t="s">
        <v>274</v>
      </c>
      <c r="H151" s="56">
        <v>2.08</v>
      </c>
      <c r="I151" s="56"/>
      <c r="J151" s="56">
        <v>2.02</v>
      </c>
      <c r="K151" s="56">
        <v>2.14</v>
      </c>
      <c r="L151" s="56">
        <v>1.99</v>
      </c>
      <c r="M151" s="56">
        <v>2.1</v>
      </c>
      <c r="N151" s="58">
        <v>1.97</v>
      </c>
      <c r="O151" s="464" t="s">
        <v>149</v>
      </c>
      <c r="P151" s="59" t="s">
        <v>410</v>
      </c>
      <c r="Q151" s="464" t="s">
        <v>149</v>
      </c>
      <c r="R151" s="59" t="s">
        <v>411</v>
      </c>
      <c r="S151" s="59"/>
      <c r="T151" s="56">
        <v>1.92</v>
      </c>
      <c r="U151" s="102" t="s">
        <v>29</v>
      </c>
      <c r="V151" s="102" t="s">
        <v>29</v>
      </c>
      <c r="W151" s="62" t="s">
        <v>402</v>
      </c>
      <c r="X151" s="90"/>
      <c r="Y151" s="64"/>
      <c r="Z151" s="65"/>
    </row>
    <row r="152" spans="1:26" s="50" customFormat="1" ht="45" hidden="1">
      <c r="A152" s="50" t="s">
        <v>21</v>
      </c>
      <c r="B152" s="51" t="s">
        <v>113</v>
      </c>
      <c r="C152" s="51" t="s">
        <v>412</v>
      </c>
      <c r="D152" s="51"/>
      <c r="E152" s="52" t="s">
        <v>413</v>
      </c>
      <c r="F152" s="53" t="s">
        <v>414</v>
      </c>
      <c r="G152" s="56" t="s">
        <v>25</v>
      </c>
      <c r="H152" s="54">
        <v>17.760000000000002</v>
      </c>
      <c r="I152" s="54"/>
      <c r="J152" s="69">
        <v>18</v>
      </c>
      <c r="K152" s="69">
        <v>13.91</v>
      </c>
      <c r="L152" s="56">
        <v>18.5</v>
      </c>
      <c r="M152" s="57">
        <v>20.768999999999998</v>
      </c>
      <c r="N152" s="58">
        <v>19</v>
      </c>
      <c r="O152" s="104">
        <v>21.57</v>
      </c>
      <c r="P152" s="60">
        <v>19.45</v>
      </c>
      <c r="Q152" s="60">
        <v>21.57</v>
      </c>
      <c r="R152" s="67">
        <v>20</v>
      </c>
      <c r="S152" s="67"/>
      <c r="T152" s="54">
        <v>20</v>
      </c>
      <c r="U152" s="93" t="s">
        <v>39</v>
      </c>
      <c r="V152" s="99" t="s">
        <v>39</v>
      </c>
      <c r="W152" s="62" t="s">
        <v>415</v>
      </c>
      <c r="X152" s="90"/>
      <c r="Y152" s="64"/>
      <c r="Z152" s="65"/>
    </row>
    <row r="153" spans="1:26" s="50" customFormat="1" ht="45">
      <c r="A153" s="50" t="s">
        <v>21</v>
      </c>
      <c r="B153" s="51" t="s">
        <v>113</v>
      </c>
      <c r="C153" s="51" t="s">
        <v>412</v>
      </c>
      <c r="D153" s="51"/>
      <c r="E153" s="52" t="s">
        <v>416</v>
      </c>
      <c r="F153" s="53" t="s">
        <v>417</v>
      </c>
      <c r="G153" s="54" t="s">
        <v>25</v>
      </c>
      <c r="H153" s="56">
        <v>94.3</v>
      </c>
      <c r="I153" s="56"/>
      <c r="J153" s="56">
        <v>95.5</v>
      </c>
      <c r="K153" s="56">
        <v>95.5</v>
      </c>
      <c r="L153" s="56">
        <v>95.8</v>
      </c>
      <c r="M153" s="56">
        <v>95.8</v>
      </c>
      <c r="N153" s="58">
        <v>97.2</v>
      </c>
      <c r="O153" s="104">
        <v>97.2</v>
      </c>
      <c r="P153" s="59" t="s">
        <v>418</v>
      </c>
      <c r="Q153" s="104" t="s">
        <v>149</v>
      </c>
      <c r="R153" s="59" t="s">
        <v>419</v>
      </c>
      <c r="S153" s="59"/>
      <c r="T153" s="56">
        <v>98.4</v>
      </c>
      <c r="U153" s="102" t="s">
        <v>29</v>
      </c>
      <c r="V153" s="102" t="s">
        <v>29</v>
      </c>
      <c r="W153" s="62" t="s">
        <v>383</v>
      </c>
      <c r="X153" s="90"/>
      <c r="Y153" s="64"/>
      <c r="Z153" s="65"/>
    </row>
    <row r="154" spans="1:26" s="50" customFormat="1" ht="30" hidden="1">
      <c r="B154" s="51"/>
      <c r="C154" s="51"/>
      <c r="D154" s="51"/>
      <c r="E154" s="167" t="s">
        <v>420</v>
      </c>
      <c r="F154" s="42" t="s">
        <v>421</v>
      </c>
      <c r="G154" s="80"/>
      <c r="H154" s="81"/>
      <c r="I154" s="81"/>
      <c r="J154" s="81"/>
      <c r="K154" s="81"/>
      <c r="L154" s="81"/>
      <c r="M154" s="81"/>
      <c r="N154" s="82"/>
      <c r="O154" s="109"/>
      <c r="P154" s="83"/>
      <c r="Q154" s="84"/>
      <c r="R154" s="83"/>
      <c r="S154" s="83"/>
      <c r="T154" s="81"/>
      <c r="U154" s="85"/>
      <c r="V154" s="86"/>
      <c r="W154" s="87"/>
      <c r="X154" s="88"/>
      <c r="Y154" s="64"/>
      <c r="Z154" s="65"/>
    </row>
    <row r="155" spans="1:26" s="50" customFormat="1" ht="45" hidden="1">
      <c r="A155" s="50" t="s">
        <v>21</v>
      </c>
      <c r="B155" s="51" t="s">
        <v>113</v>
      </c>
      <c r="C155" s="51" t="s">
        <v>421</v>
      </c>
      <c r="D155" s="51"/>
      <c r="E155" s="52" t="s">
        <v>422</v>
      </c>
      <c r="F155" s="53" t="s">
        <v>423</v>
      </c>
      <c r="G155" s="54" t="s">
        <v>210</v>
      </c>
      <c r="H155" s="56">
        <v>0.13</v>
      </c>
      <c r="I155" s="56"/>
      <c r="J155" s="56">
        <v>0.13800000000000001</v>
      </c>
      <c r="K155" s="168">
        <v>0.127</v>
      </c>
      <c r="L155" s="56">
        <v>0.14199999999999999</v>
      </c>
      <c r="M155" s="56">
        <v>0.17499999999999999</v>
      </c>
      <c r="N155" s="58">
        <v>0.14599999999999999</v>
      </c>
      <c r="O155" s="104">
        <v>0.14399999999999999</v>
      </c>
      <c r="P155" s="56">
        <v>0.15</v>
      </c>
      <c r="Q155" s="105">
        <v>0.19</v>
      </c>
      <c r="R155" s="56">
        <v>0.154</v>
      </c>
      <c r="S155" s="56"/>
      <c r="T155" s="56">
        <v>0.154</v>
      </c>
      <c r="U155" s="102" t="s">
        <v>39</v>
      </c>
      <c r="V155" s="104" t="s">
        <v>39</v>
      </c>
      <c r="W155" s="62" t="s">
        <v>402</v>
      </c>
      <c r="X155" s="90"/>
      <c r="Y155" s="64"/>
      <c r="Z155" s="65"/>
    </row>
    <row r="156" spans="1:26" s="50" customFormat="1" ht="45">
      <c r="A156" s="50" t="s">
        <v>21</v>
      </c>
      <c r="B156" s="51" t="s">
        <v>113</v>
      </c>
      <c r="C156" s="51" t="s">
        <v>421</v>
      </c>
      <c r="D156" s="51"/>
      <c r="E156" s="52" t="s">
        <v>424</v>
      </c>
      <c r="F156" s="53" t="s">
        <v>425</v>
      </c>
      <c r="G156" s="54" t="s">
        <v>98</v>
      </c>
      <c r="H156" s="98">
        <v>34311</v>
      </c>
      <c r="I156" s="98"/>
      <c r="J156" s="98">
        <v>40311</v>
      </c>
      <c r="K156" s="169">
        <f>34311+0</f>
        <v>34311</v>
      </c>
      <c r="L156" s="98">
        <v>46311</v>
      </c>
      <c r="M156" s="169">
        <f>L156+4007</f>
        <v>50318</v>
      </c>
      <c r="N156" s="98">
        <v>52311</v>
      </c>
      <c r="O156" s="169">
        <v>42359</v>
      </c>
      <c r="P156" s="98">
        <v>58311</v>
      </c>
      <c r="Q156" s="152">
        <f>O156+757</f>
        <v>43116</v>
      </c>
      <c r="R156" s="98">
        <v>64311</v>
      </c>
      <c r="S156" s="98"/>
      <c r="T156" s="98">
        <v>64311</v>
      </c>
      <c r="U156" s="102" t="s">
        <v>29</v>
      </c>
      <c r="V156" s="61" t="s">
        <v>29</v>
      </c>
      <c r="W156" s="62" t="s">
        <v>402</v>
      </c>
      <c r="X156" s="90"/>
      <c r="Y156" s="64"/>
      <c r="Z156" s="65"/>
    </row>
    <row r="157" spans="1:26" s="50" customFormat="1" ht="45" hidden="1">
      <c r="A157" s="50" t="s">
        <v>21</v>
      </c>
      <c r="B157" s="51" t="s">
        <v>113</v>
      </c>
      <c r="C157" s="51" t="s">
        <v>421</v>
      </c>
      <c r="D157" s="51"/>
      <c r="E157" s="52" t="s">
        <v>426</v>
      </c>
      <c r="F157" s="53" t="s">
        <v>427</v>
      </c>
      <c r="G157" s="54" t="s">
        <v>25</v>
      </c>
      <c r="H157" s="56">
        <v>54.34</v>
      </c>
      <c r="I157" s="56"/>
      <c r="J157" s="56">
        <v>57.73</v>
      </c>
      <c r="K157" s="168">
        <v>57.68</v>
      </c>
      <c r="L157" s="56">
        <v>59.29</v>
      </c>
      <c r="M157" s="56">
        <v>73.849999999999994</v>
      </c>
      <c r="N157" s="58">
        <v>60.77</v>
      </c>
      <c r="O157" s="104">
        <v>60.51</v>
      </c>
      <c r="P157" s="59" t="s">
        <v>428</v>
      </c>
      <c r="Q157" s="60">
        <v>78.805000000000007</v>
      </c>
      <c r="R157" s="59" t="s">
        <v>429</v>
      </c>
      <c r="S157" s="59"/>
      <c r="T157" s="56">
        <v>63.49</v>
      </c>
      <c r="U157" s="102" t="s">
        <v>39</v>
      </c>
      <c r="V157" s="104" t="s">
        <v>39</v>
      </c>
      <c r="W157" s="62" t="s">
        <v>402</v>
      </c>
      <c r="X157" s="90"/>
      <c r="Y157" s="64"/>
      <c r="Z157" s="65"/>
    </row>
    <row r="158" spans="1:26" s="50" customFormat="1" ht="45" hidden="1">
      <c r="A158" s="50" t="s">
        <v>21</v>
      </c>
      <c r="B158" s="51" t="s">
        <v>113</v>
      </c>
      <c r="C158" s="51" t="s">
        <v>421</v>
      </c>
      <c r="D158" s="51"/>
      <c r="E158" s="52" t="s">
        <v>430</v>
      </c>
      <c r="F158" s="53" t="s">
        <v>431</v>
      </c>
      <c r="G158" s="54" t="s">
        <v>210</v>
      </c>
      <c r="H158" s="56">
        <v>0.96099999999999997</v>
      </c>
      <c r="I158" s="56"/>
      <c r="J158" s="56">
        <v>0.96399999999999997</v>
      </c>
      <c r="K158" s="168">
        <v>0.97099999999999997</v>
      </c>
      <c r="L158" s="56">
        <v>0.96799999999999997</v>
      </c>
      <c r="M158" s="56">
        <v>0.97199999999999998</v>
      </c>
      <c r="N158" s="58">
        <v>0.97199999999999998</v>
      </c>
      <c r="O158" s="58">
        <v>0.96799999999999997</v>
      </c>
      <c r="P158" s="58">
        <v>0.97499999999999998</v>
      </c>
      <c r="Q158" s="170">
        <v>0.96899999999999997</v>
      </c>
      <c r="R158" s="58">
        <v>0.97799999999999998</v>
      </c>
      <c r="S158" s="58"/>
      <c r="T158" s="56">
        <v>0.96399999999999997</v>
      </c>
      <c r="U158" s="102" t="s">
        <v>39</v>
      </c>
      <c r="V158" s="104" t="s">
        <v>39</v>
      </c>
      <c r="W158" s="62" t="s">
        <v>402</v>
      </c>
      <c r="X158" s="90"/>
      <c r="Y158" s="64"/>
      <c r="Z158" s="65"/>
    </row>
    <row r="159" spans="1:26" s="50" customFormat="1" ht="45">
      <c r="A159" s="50" t="s">
        <v>21</v>
      </c>
      <c r="B159" s="51" t="s">
        <v>113</v>
      </c>
      <c r="C159" s="51" t="s">
        <v>421</v>
      </c>
      <c r="D159" s="51"/>
      <c r="E159" s="52" t="s">
        <v>432</v>
      </c>
      <c r="F159" s="53" t="s">
        <v>433</v>
      </c>
      <c r="G159" s="54" t="s">
        <v>25</v>
      </c>
      <c r="H159" s="56">
        <v>3.58</v>
      </c>
      <c r="I159" s="56"/>
      <c r="J159" s="56">
        <v>3.4</v>
      </c>
      <c r="K159" s="168">
        <v>2.88</v>
      </c>
      <c r="L159" s="56">
        <v>3.23</v>
      </c>
      <c r="M159" s="56">
        <v>3.21</v>
      </c>
      <c r="N159" s="58">
        <v>3.07</v>
      </c>
      <c r="O159" s="58">
        <v>3.1920000000000002</v>
      </c>
      <c r="P159" s="59" t="s">
        <v>434</v>
      </c>
      <c r="Q159" s="135">
        <v>3.1389999999999998</v>
      </c>
      <c r="R159" s="59" t="s">
        <v>435</v>
      </c>
      <c r="S159" s="59"/>
      <c r="T159" s="56">
        <v>2.77</v>
      </c>
      <c r="U159" s="102" t="s">
        <v>29</v>
      </c>
      <c r="V159" s="102" t="s">
        <v>29</v>
      </c>
      <c r="W159" s="62" t="s">
        <v>402</v>
      </c>
      <c r="X159" s="90"/>
      <c r="Y159" s="64"/>
      <c r="Z159" s="65"/>
    </row>
    <row r="160" spans="1:26" s="50" customFormat="1" ht="30" hidden="1">
      <c r="B160" s="51"/>
      <c r="C160" s="51"/>
      <c r="D160" s="51"/>
      <c r="E160" s="140">
        <v>5</v>
      </c>
      <c r="F160" s="42" t="s">
        <v>436</v>
      </c>
      <c r="G160" s="80"/>
      <c r="H160" s="81"/>
      <c r="I160" s="81"/>
      <c r="J160" s="81"/>
      <c r="K160" s="81"/>
      <c r="L160" s="81"/>
      <c r="M160" s="81"/>
      <c r="N160" s="82"/>
      <c r="O160" s="82"/>
      <c r="P160" s="83"/>
      <c r="Q160" s="84"/>
      <c r="R160" s="83"/>
      <c r="S160" s="83"/>
      <c r="T160" s="81"/>
      <c r="U160" s="85"/>
      <c r="V160" s="86"/>
      <c r="W160" s="87"/>
      <c r="X160" s="88"/>
      <c r="Y160" s="64"/>
      <c r="Z160" s="65"/>
    </row>
    <row r="161" spans="1:26" s="50" customFormat="1" ht="45" hidden="1">
      <c r="A161" s="50" t="s">
        <v>21</v>
      </c>
      <c r="B161" s="51" t="s">
        <v>113</v>
      </c>
      <c r="C161" s="51" t="s">
        <v>436</v>
      </c>
      <c r="D161" s="51"/>
      <c r="E161" s="52" t="s">
        <v>437</v>
      </c>
      <c r="F161" s="53" t="s">
        <v>438</v>
      </c>
      <c r="G161" s="54" t="s">
        <v>25</v>
      </c>
      <c r="H161" s="56" t="s">
        <v>76</v>
      </c>
      <c r="I161" s="56"/>
      <c r="J161" s="56">
        <v>2</v>
      </c>
      <c r="K161" s="56">
        <v>2</v>
      </c>
      <c r="L161" s="56">
        <v>2</v>
      </c>
      <c r="M161" s="56">
        <v>2</v>
      </c>
      <c r="N161" s="58">
        <v>2</v>
      </c>
      <c r="O161" s="104">
        <v>2</v>
      </c>
      <c r="P161" s="56">
        <v>2</v>
      </c>
      <c r="Q161" s="152">
        <v>2</v>
      </c>
      <c r="R161" s="56">
        <v>2</v>
      </c>
      <c r="S161" s="56"/>
      <c r="T161" s="56">
        <v>2</v>
      </c>
      <c r="U161" s="102" t="s">
        <v>39</v>
      </c>
      <c r="V161" s="104" t="s">
        <v>39</v>
      </c>
      <c r="W161" s="62" t="s">
        <v>439</v>
      </c>
      <c r="X161" s="90"/>
      <c r="Y161" s="64"/>
      <c r="Z161" s="65"/>
    </row>
    <row r="162" spans="1:26" s="50" customFormat="1" ht="45">
      <c r="A162" s="50" t="s">
        <v>21</v>
      </c>
      <c r="B162" s="51" t="s">
        <v>113</v>
      </c>
      <c r="C162" s="51" t="s">
        <v>436</v>
      </c>
      <c r="D162" s="51"/>
      <c r="E162" s="52" t="s">
        <v>440</v>
      </c>
      <c r="F162" s="53" t="s">
        <v>441</v>
      </c>
      <c r="G162" s="54" t="s">
        <v>442</v>
      </c>
      <c r="H162" s="54" t="s">
        <v>443</v>
      </c>
      <c r="I162" s="54"/>
      <c r="J162" s="54" t="s">
        <v>444</v>
      </c>
      <c r="K162" s="54" t="s">
        <v>445</v>
      </c>
      <c r="L162" s="54" t="s">
        <v>446</v>
      </c>
      <c r="M162" s="54" t="s">
        <v>447</v>
      </c>
      <c r="N162" s="58" t="s">
        <v>448</v>
      </c>
      <c r="O162" s="104" t="s">
        <v>449</v>
      </c>
      <c r="P162" s="124" t="s">
        <v>450</v>
      </c>
      <c r="Q162" s="70" t="s">
        <v>451</v>
      </c>
      <c r="R162" s="124" t="s">
        <v>452</v>
      </c>
      <c r="S162" s="124"/>
      <c r="T162" s="54" t="s">
        <v>452</v>
      </c>
      <c r="U162" s="102" t="s">
        <v>29</v>
      </c>
      <c r="V162" s="102" t="s">
        <v>29</v>
      </c>
      <c r="W162" s="62" t="s">
        <v>453</v>
      </c>
      <c r="X162" s="90"/>
      <c r="Y162" s="64"/>
      <c r="Z162" s="65"/>
    </row>
    <row r="163" spans="1:26" s="50" customFormat="1" hidden="1">
      <c r="B163" s="51"/>
      <c r="C163" s="51"/>
      <c r="D163" s="51"/>
      <c r="E163" s="140">
        <v>6</v>
      </c>
      <c r="F163" s="42" t="s">
        <v>454</v>
      </c>
      <c r="G163" s="80"/>
      <c r="H163" s="80"/>
      <c r="I163" s="80"/>
      <c r="J163" s="80"/>
      <c r="K163" s="80"/>
      <c r="L163" s="80"/>
      <c r="M163" s="80"/>
      <c r="N163" s="82"/>
      <c r="O163" s="109"/>
      <c r="P163" s="161"/>
      <c r="Q163" s="171"/>
      <c r="R163" s="161"/>
      <c r="S163" s="161"/>
      <c r="T163" s="80"/>
      <c r="U163" s="85"/>
      <c r="V163" s="111"/>
      <c r="W163" s="87"/>
      <c r="X163" s="88"/>
      <c r="Y163" s="64"/>
      <c r="Z163" s="65"/>
    </row>
    <row r="164" spans="1:26" s="50" customFormat="1" ht="45" hidden="1">
      <c r="A164" s="50" t="s">
        <v>21</v>
      </c>
      <c r="B164" s="51" t="s">
        <v>113</v>
      </c>
      <c r="C164" s="51" t="s">
        <v>454</v>
      </c>
      <c r="D164" s="51"/>
      <c r="E164" s="115" t="s">
        <v>455</v>
      </c>
      <c r="F164" s="116" t="s">
        <v>456</v>
      </c>
      <c r="G164" s="117" t="s">
        <v>25</v>
      </c>
      <c r="H164" s="118"/>
      <c r="I164" s="118"/>
      <c r="J164" s="118"/>
      <c r="K164" s="118"/>
      <c r="L164" s="118"/>
      <c r="M164" s="118"/>
      <c r="N164" s="118"/>
      <c r="O164" s="118"/>
      <c r="P164" s="118"/>
      <c r="Q164" s="119"/>
      <c r="R164" s="118"/>
      <c r="S164" s="118"/>
      <c r="T164" s="118"/>
      <c r="U164" s="118"/>
      <c r="V164" s="121"/>
      <c r="W164" s="122" t="s">
        <v>457</v>
      </c>
      <c r="X164" s="123"/>
      <c r="Y164" s="64"/>
      <c r="Z164" s="65"/>
    </row>
    <row r="165" spans="1:26" s="50" customFormat="1" ht="45">
      <c r="A165" s="50" t="s">
        <v>21</v>
      </c>
      <c r="B165" s="51" t="s">
        <v>113</v>
      </c>
      <c r="C165" s="51" t="s">
        <v>454</v>
      </c>
      <c r="D165" s="51"/>
      <c r="E165" s="52" t="s">
        <v>458</v>
      </c>
      <c r="F165" s="53" t="s">
        <v>459</v>
      </c>
      <c r="G165" s="54" t="s">
        <v>25</v>
      </c>
      <c r="H165" s="56">
        <v>0.01</v>
      </c>
      <c r="I165" s="56"/>
      <c r="J165" s="56">
        <v>0.02</v>
      </c>
      <c r="K165" s="56">
        <v>0.02</v>
      </c>
      <c r="L165" s="56">
        <v>0.02</v>
      </c>
      <c r="M165" s="56">
        <v>0.02</v>
      </c>
      <c r="N165" s="58">
        <v>0.02</v>
      </c>
      <c r="O165" s="464" t="s">
        <v>149</v>
      </c>
      <c r="P165" s="56">
        <v>0.02</v>
      </c>
      <c r="Q165" s="464" t="s">
        <v>149</v>
      </c>
      <c r="R165" s="56">
        <v>0.02</v>
      </c>
      <c r="S165" s="56"/>
      <c r="T165" s="58">
        <v>0.02</v>
      </c>
      <c r="U165" s="61" t="s">
        <v>29</v>
      </c>
      <c r="V165" s="102" t="s">
        <v>39</v>
      </c>
      <c r="W165" s="62" t="s">
        <v>457</v>
      </c>
      <c r="X165" s="90"/>
      <c r="Y165" s="64"/>
      <c r="Z165" s="65"/>
    </row>
    <row r="166" spans="1:26" s="50" customFormat="1" ht="45">
      <c r="A166" s="50" t="s">
        <v>21</v>
      </c>
      <c r="B166" s="51" t="s">
        <v>113</v>
      </c>
      <c r="C166" s="51" t="s">
        <v>454</v>
      </c>
      <c r="D166" s="51"/>
      <c r="E166" s="52" t="s">
        <v>460</v>
      </c>
      <c r="F166" s="53" t="s">
        <v>461</v>
      </c>
      <c r="G166" s="54" t="s">
        <v>25</v>
      </c>
      <c r="H166" s="56">
        <v>0.02</v>
      </c>
      <c r="I166" s="56"/>
      <c r="J166" s="56">
        <v>0.03</v>
      </c>
      <c r="K166" s="56">
        <v>0.03</v>
      </c>
      <c r="L166" s="56">
        <v>0.03</v>
      </c>
      <c r="M166" s="56">
        <v>0.03</v>
      </c>
      <c r="N166" s="58">
        <v>0.04</v>
      </c>
      <c r="O166" s="464" t="s">
        <v>149</v>
      </c>
      <c r="P166" s="58">
        <v>0.04</v>
      </c>
      <c r="Q166" s="464" t="s">
        <v>149</v>
      </c>
      <c r="R166" s="58">
        <v>0.04</v>
      </c>
      <c r="S166" s="58"/>
      <c r="T166" s="58">
        <v>0.04</v>
      </c>
      <c r="U166" s="61" t="s">
        <v>29</v>
      </c>
      <c r="V166" s="61" t="s">
        <v>29</v>
      </c>
      <c r="W166" s="62" t="s">
        <v>457</v>
      </c>
      <c r="X166" s="90"/>
      <c r="Y166" s="64"/>
      <c r="Z166" s="65"/>
    </row>
    <row r="167" spans="1:26" s="50" customFormat="1" ht="45">
      <c r="A167" s="50" t="s">
        <v>21</v>
      </c>
      <c r="B167" s="51" t="s">
        <v>113</v>
      </c>
      <c r="C167" s="51" t="s">
        <v>454</v>
      </c>
      <c r="D167" s="51"/>
      <c r="E167" s="52" t="s">
        <v>462</v>
      </c>
      <c r="F167" s="53" t="s">
        <v>463</v>
      </c>
      <c r="G167" s="54" t="s">
        <v>25</v>
      </c>
      <c r="H167" s="56">
        <v>0.01</v>
      </c>
      <c r="I167" s="56"/>
      <c r="J167" s="56">
        <v>0.02</v>
      </c>
      <c r="K167" s="56">
        <v>0.02</v>
      </c>
      <c r="L167" s="56">
        <v>0.03</v>
      </c>
      <c r="M167" s="56">
        <v>0.03</v>
      </c>
      <c r="N167" s="58">
        <v>0.03</v>
      </c>
      <c r="O167" s="464" t="s">
        <v>149</v>
      </c>
      <c r="P167" s="56">
        <v>0.03</v>
      </c>
      <c r="Q167" s="464" t="s">
        <v>149</v>
      </c>
      <c r="R167" s="56">
        <v>0.03</v>
      </c>
      <c r="S167" s="56"/>
      <c r="T167" s="58">
        <v>0.03</v>
      </c>
      <c r="U167" s="61" t="s">
        <v>29</v>
      </c>
      <c r="V167" s="102" t="s">
        <v>39</v>
      </c>
      <c r="W167" s="62" t="s">
        <v>457</v>
      </c>
      <c r="X167" s="90"/>
      <c r="Y167" s="64"/>
      <c r="Z167" s="65"/>
    </row>
    <row r="168" spans="1:26" s="50" customFormat="1" ht="45">
      <c r="A168" s="50" t="s">
        <v>21</v>
      </c>
      <c r="B168" s="51" t="s">
        <v>113</v>
      </c>
      <c r="C168" s="51" t="s">
        <v>454</v>
      </c>
      <c r="D168" s="51"/>
      <c r="E168" s="52" t="s">
        <v>464</v>
      </c>
      <c r="F168" s="53" t="s">
        <v>465</v>
      </c>
      <c r="G168" s="54" t="s">
        <v>25</v>
      </c>
      <c r="H168" s="56">
        <v>7.0000000000000007E-2</v>
      </c>
      <c r="I168" s="56"/>
      <c r="J168" s="56">
        <v>0.11</v>
      </c>
      <c r="K168" s="56">
        <v>0.11</v>
      </c>
      <c r="L168" s="56">
        <v>0.12</v>
      </c>
      <c r="M168" s="56">
        <v>0.12</v>
      </c>
      <c r="N168" s="58">
        <v>0.13</v>
      </c>
      <c r="O168" s="464" t="s">
        <v>149</v>
      </c>
      <c r="P168" s="56">
        <v>0.14000000000000001</v>
      </c>
      <c r="Q168" s="464" t="s">
        <v>149</v>
      </c>
      <c r="R168" s="56">
        <v>0.14000000000000001</v>
      </c>
      <c r="S168" s="56"/>
      <c r="T168" s="58">
        <v>0.13</v>
      </c>
      <c r="U168" s="61" t="s">
        <v>29</v>
      </c>
      <c r="V168" s="61" t="s">
        <v>29</v>
      </c>
      <c r="W168" s="62" t="s">
        <v>457</v>
      </c>
      <c r="X168" s="90"/>
      <c r="Y168" s="64"/>
      <c r="Z168" s="65"/>
    </row>
    <row r="169" spans="1:26" s="50" customFormat="1" ht="45">
      <c r="A169" s="50" t="s">
        <v>21</v>
      </c>
      <c r="B169" s="51" t="s">
        <v>113</v>
      </c>
      <c r="C169" s="51" t="s">
        <v>454</v>
      </c>
      <c r="D169" s="51"/>
      <c r="E169" s="52" t="s">
        <v>466</v>
      </c>
      <c r="F169" s="53" t="s">
        <v>467</v>
      </c>
      <c r="G169" s="54" t="s">
        <v>25</v>
      </c>
      <c r="H169" s="56">
        <v>0.28000000000000003</v>
      </c>
      <c r="I169" s="56"/>
      <c r="J169" s="56">
        <v>0.44</v>
      </c>
      <c r="K169" s="56">
        <v>0.44</v>
      </c>
      <c r="L169" s="56">
        <v>0.47</v>
      </c>
      <c r="M169" s="56">
        <v>0.47</v>
      </c>
      <c r="N169" s="58">
        <v>0.56999999999999995</v>
      </c>
      <c r="O169" s="58">
        <v>0</v>
      </c>
      <c r="P169" s="56">
        <v>0.52</v>
      </c>
      <c r="Q169" s="104" t="s">
        <v>149</v>
      </c>
      <c r="R169" s="56">
        <v>0.55000000000000004</v>
      </c>
      <c r="S169" s="56"/>
      <c r="T169" s="56">
        <v>0.55000000000000004</v>
      </c>
      <c r="U169" s="61" t="s">
        <v>29</v>
      </c>
      <c r="V169" s="61" t="s">
        <v>29</v>
      </c>
      <c r="W169" s="62" t="s">
        <v>457</v>
      </c>
      <c r="X169" s="125" t="s">
        <v>468</v>
      </c>
      <c r="Y169" s="64"/>
      <c r="Z169" s="65"/>
    </row>
    <row r="170" spans="1:26" s="50" customFormat="1" ht="45">
      <c r="A170" s="50" t="s">
        <v>21</v>
      </c>
      <c r="B170" s="51" t="s">
        <v>113</v>
      </c>
      <c r="C170" s="51" t="s">
        <v>454</v>
      </c>
      <c r="D170" s="51"/>
      <c r="E170" s="52" t="s">
        <v>469</v>
      </c>
      <c r="F170" s="53" t="s">
        <v>470</v>
      </c>
      <c r="G170" s="54" t="s">
        <v>25</v>
      </c>
      <c r="H170" s="56">
        <v>0.03</v>
      </c>
      <c r="I170" s="56"/>
      <c r="J170" s="56">
        <v>0.06</v>
      </c>
      <c r="K170" s="56">
        <v>10</v>
      </c>
      <c r="L170" s="56">
        <v>0.06</v>
      </c>
      <c r="M170" s="56">
        <v>0.06</v>
      </c>
      <c r="N170" s="58">
        <v>0.06</v>
      </c>
      <c r="O170" s="58">
        <v>0</v>
      </c>
      <c r="P170" s="56">
        <v>7.0000000000000007E-2</v>
      </c>
      <c r="Q170" s="104" t="s">
        <v>149</v>
      </c>
      <c r="R170" s="56">
        <v>7.0000000000000007E-2</v>
      </c>
      <c r="S170" s="56"/>
      <c r="T170" s="56">
        <v>7.0000000000000007E-2</v>
      </c>
      <c r="U170" s="61" t="s">
        <v>29</v>
      </c>
      <c r="V170" s="61" t="s">
        <v>29</v>
      </c>
      <c r="W170" s="62" t="s">
        <v>457</v>
      </c>
      <c r="X170" s="125" t="s">
        <v>471</v>
      </c>
      <c r="Y170" s="64"/>
      <c r="Z170" s="65"/>
    </row>
    <row r="171" spans="1:26" s="50" customFormat="1" ht="45">
      <c r="A171" s="50" t="s">
        <v>21</v>
      </c>
      <c r="B171" s="51" t="s">
        <v>113</v>
      </c>
      <c r="C171" s="51" t="s">
        <v>454</v>
      </c>
      <c r="D171" s="51"/>
      <c r="E171" s="52" t="s">
        <v>472</v>
      </c>
      <c r="F171" s="53" t="s">
        <v>473</v>
      </c>
      <c r="G171" s="54" t="s">
        <v>25</v>
      </c>
      <c r="H171" s="56">
        <v>34</v>
      </c>
      <c r="I171" s="56"/>
      <c r="J171" s="56">
        <v>34</v>
      </c>
      <c r="K171" s="56">
        <v>34</v>
      </c>
      <c r="L171" s="56">
        <v>34</v>
      </c>
      <c r="M171" s="56">
        <v>34</v>
      </c>
      <c r="N171" s="58">
        <v>34</v>
      </c>
      <c r="O171" s="464" t="s">
        <v>149</v>
      </c>
      <c r="P171" s="67">
        <v>35</v>
      </c>
      <c r="Q171" s="464" t="s">
        <v>149</v>
      </c>
      <c r="R171" s="59" t="s">
        <v>127</v>
      </c>
      <c r="S171" s="59"/>
      <c r="T171" s="56">
        <v>35</v>
      </c>
      <c r="U171" s="61" t="s">
        <v>29</v>
      </c>
      <c r="V171" s="61" t="s">
        <v>29</v>
      </c>
      <c r="W171" s="62" t="s">
        <v>457</v>
      </c>
      <c r="X171" s="125"/>
      <c r="Y171" s="64"/>
      <c r="Z171" s="65"/>
    </row>
    <row r="172" spans="1:26" s="50" customFormat="1" ht="45">
      <c r="A172" s="50" t="s">
        <v>21</v>
      </c>
      <c r="B172" s="51" t="s">
        <v>113</v>
      </c>
      <c r="C172" s="51" t="s">
        <v>454</v>
      </c>
      <c r="D172" s="51"/>
      <c r="E172" s="52" t="s">
        <v>474</v>
      </c>
      <c r="F172" s="53" t="s">
        <v>475</v>
      </c>
      <c r="G172" s="54" t="s">
        <v>25</v>
      </c>
      <c r="H172" s="56">
        <v>5.4</v>
      </c>
      <c r="I172" s="56"/>
      <c r="J172" s="56">
        <v>8.6</v>
      </c>
      <c r="K172" s="56">
        <v>8.6</v>
      </c>
      <c r="L172" s="56">
        <v>9.1</v>
      </c>
      <c r="M172" s="56">
        <v>9.1</v>
      </c>
      <c r="N172" s="58">
        <v>9.6999999999999993</v>
      </c>
      <c r="O172" s="464" t="s">
        <v>149</v>
      </c>
      <c r="P172" s="59" t="s">
        <v>476</v>
      </c>
      <c r="Q172" s="464" t="s">
        <v>149</v>
      </c>
      <c r="R172" s="59" t="s">
        <v>477</v>
      </c>
      <c r="S172" s="59"/>
      <c r="T172" s="56">
        <v>10.8</v>
      </c>
      <c r="U172" s="61" t="s">
        <v>29</v>
      </c>
      <c r="V172" s="61" t="s">
        <v>29</v>
      </c>
      <c r="W172" s="62" t="s">
        <v>457</v>
      </c>
      <c r="X172" s="125"/>
      <c r="Y172" s="64"/>
      <c r="Z172" s="65"/>
    </row>
    <row r="173" spans="1:26" s="50" customFormat="1" ht="45">
      <c r="A173" s="50" t="s">
        <v>21</v>
      </c>
      <c r="B173" s="51" t="s">
        <v>113</v>
      </c>
      <c r="C173" s="51" t="s">
        <v>454</v>
      </c>
      <c r="D173" s="51"/>
      <c r="E173" s="52" t="s">
        <v>478</v>
      </c>
      <c r="F173" s="53" t="s">
        <v>479</v>
      </c>
      <c r="G173" s="54" t="s">
        <v>25</v>
      </c>
      <c r="H173" s="56">
        <v>10.58</v>
      </c>
      <c r="I173" s="56"/>
      <c r="J173" s="56">
        <v>16.93</v>
      </c>
      <c r="K173" s="56">
        <v>16.93</v>
      </c>
      <c r="L173" s="56">
        <v>17.989999999999998</v>
      </c>
      <c r="M173" s="56">
        <v>0</v>
      </c>
      <c r="N173" s="58">
        <v>19.05</v>
      </c>
      <c r="O173" s="58">
        <v>0</v>
      </c>
      <c r="P173" s="59" t="s">
        <v>480</v>
      </c>
      <c r="Q173" s="104" t="s">
        <v>149</v>
      </c>
      <c r="R173" s="59" t="s">
        <v>481</v>
      </c>
      <c r="S173" s="59"/>
      <c r="T173" s="56">
        <v>21.16</v>
      </c>
      <c r="U173" s="61" t="s">
        <v>29</v>
      </c>
      <c r="V173" s="61" t="s">
        <v>29</v>
      </c>
      <c r="W173" s="62" t="s">
        <v>457</v>
      </c>
      <c r="X173" s="125" t="s">
        <v>471</v>
      </c>
      <c r="Y173" s="64"/>
      <c r="Z173" s="65"/>
    </row>
    <row r="174" spans="1:26" s="50" customFormat="1" ht="60">
      <c r="A174" s="50" t="s">
        <v>21</v>
      </c>
      <c r="B174" s="51" t="s">
        <v>113</v>
      </c>
      <c r="C174" s="51" t="s">
        <v>454</v>
      </c>
      <c r="D174" s="51"/>
      <c r="E174" s="52" t="s">
        <v>482</v>
      </c>
      <c r="F174" s="53" t="s">
        <v>483</v>
      </c>
      <c r="G174" s="54" t="s">
        <v>25</v>
      </c>
      <c r="H174" s="56">
        <v>20</v>
      </c>
      <c r="I174" s="56"/>
      <c r="J174" s="56">
        <v>30</v>
      </c>
      <c r="K174" s="56">
        <v>30</v>
      </c>
      <c r="L174" s="56">
        <v>31.67</v>
      </c>
      <c r="M174" s="56">
        <v>31.67</v>
      </c>
      <c r="N174" s="58">
        <v>33.33</v>
      </c>
      <c r="O174" s="464" t="s">
        <v>149</v>
      </c>
      <c r="P174" s="59" t="s">
        <v>127</v>
      </c>
      <c r="Q174" s="464" t="s">
        <v>149</v>
      </c>
      <c r="R174" s="59" t="s">
        <v>484</v>
      </c>
      <c r="S174" s="59"/>
      <c r="T174" s="56">
        <v>36.67</v>
      </c>
      <c r="U174" s="61" t="s">
        <v>29</v>
      </c>
      <c r="V174" s="61" t="s">
        <v>29</v>
      </c>
      <c r="W174" s="62" t="s">
        <v>457</v>
      </c>
      <c r="X174" s="125"/>
      <c r="Y174" s="64"/>
      <c r="Z174" s="65"/>
    </row>
    <row r="175" spans="1:26" s="50" customFormat="1" ht="45">
      <c r="A175" s="50" t="s">
        <v>21</v>
      </c>
      <c r="B175" s="51" t="s">
        <v>113</v>
      </c>
      <c r="C175" s="51" t="s">
        <v>454</v>
      </c>
      <c r="D175" s="51"/>
      <c r="E175" s="52" t="s">
        <v>485</v>
      </c>
      <c r="F175" s="53" t="s">
        <v>486</v>
      </c>
      <c r="G175" s="54" t="s">
        <v>25</v>
      </c>
      <c r="H175" s="56">
        <v>100</v>
      </c>
      <c r="I175" s="56"/>
      <c r="J175" s="56">
        <v>80</v>
      </c>
      <c r="K175" s="56">
        <v>100</v>
      </c>
      <c r="L175" s="56">
        <v>85</v>
      </c>
      <c r="M175" s="56">
        <v>100</v>
      </c>
      <c r="N175" s="58">
        <v>90</v>
      </c>
      <c r="O175" s="464" t="s">
        <v>149</v>
      </c>
      <c r="P175" s="56">
        <v>95</v>
      </c>
      <c r="Q175" s="464" t="s">
        <v>149</v>
      </c>
      <c r="R175" s="56">
        <v>100</v>
      </c>
      <c r="S175" s="56"/>
      <c r="T175" s="56">
        <v>100</v>
      </c>
      <c r="U175" s="61" t="s">
        <v>29</v>
      </c>
      <c r="V175" s="102" t="s">
        <v>39</v>
      </c>
      <c r="W175" s="62" t="s">
        <v>457</v>
      </c>
      <c r="X175" s="125"/>
      <c r="Y175" s="64"/>
      <c r="Z175" s="65"/>
    </row>
    <row r="176" spans="1:26" s="50" customFormat="1" ht="45">
      <c r="A176" s="50" t="s">
        <v>21</v>
      </c>
      <c r="B176" s="51" t="s">
        <v>113</v>
      </c>
      <c r="C176" s="51" t="s">
        <v>454</v>
      </c>
      <c r="D176" s="51"/>
      <c r="E176" s="52" t="s">
        <v>487</v>
      </c>
      <c r="F176" s="148" t="s">
        <v>488</v>
      </c>
      <c r="G176" s="158" t="s">
        <v>25</v>
      </c>
      <c r="H176" s="144">
        <v>21.52</v>
      </c>
      <c r="I176" s="144"/>
      <c r="J176" s="144">
        <v>34.43</v>
      </c>
      <c r="K176" s="144">
        <v>34.43</v>
      </c>
      <c r="L176" s="144">
        <v>36.58</v>
      </c>
      <c r="M176" s="144">
        <v>36.58</v>
      </c>
      <c r="N176" s="144">
        <v>38.729999999999997</v>
      </c>
      <c r="O176" s="464" t="s">
        <v>149</v>
      </c>
      <c r="P176" s="172" t="s">
        <v>489</v>
      </c>
      <c r="Q176" s="464" t="s">
        <v>149</v>
      </c>
      <c r="R176" s="144">
        <v>43.03</v>
      </c>
      <c r="S176" s="144"/>
      <c r="T176" s="144">
        <v>43.03</v>
      </c>
      <c r="U176" s="61" t="s">
        <v>29</v>
      </c>
      <c r="V176" s="61" t="s">
        <v>29</v>
      </c>
      <c r="W176" s="62" t="s">
        <v>457</v>
      </c>
      <c r="X176" s="125"/>
      <c r="Y176" s="64"/>
      <c r="Z176" s="65"/>
    </row>
    <row r="177" spans="1:26" s="50" customFormat="1" hidden="1">
      <c r="B177" s="51"/>
      <c r="C177" s="51"/>
      <c r="D177" s="51"/>
      <c r="E177" s="173" t="s">
        <v>490</v>
      </c>
      <c r="F177" s="42"/>
      <c r="G177" s="161"/>
      <c r="H177" s="109"/>
      <c r="I177" s="109"/>
      <c r="J177" s="109"/>
      <c r="K177" s="109"/>
      <c r="L177" s="109"/>
      <c r="M177" s="109"/>
      <c r="N177" s="109"/>
      <c r="O177" s="109"/>
      <c r="P177" s="174"/>
      <c r="Q177" s="171"/>
      <c r="R177" s="109"/>
      <c r="S177" s="109"/>
      <c r="T177" s="109"/>
      <c r="U177" s="85"/>
      <c r="V177" s="111"/>
      <c r="W177" s="87"/>
      <c r="X177" s="88"/>
      <c r="Y177" s="64"/>
      <c r="Z177" s="65"/>
    </row>
    <row r="178" spans="1:26" s="50" customFormat="1" hidden="1">
      <c r="B178" s="51"/>
      <c r="C178" s="51"/>
      <c r="D178" s="51"/>
      <c r="E178" s="103">
        <v>1</v>
      </c>
      <c r="F178" s="42" t="s">
        <v>491</v>
      </c>
      <c r="G178" s="161"/>
      <c r="H178" s="109"/>
      <c r="I178" s="109"/>
      <c r="J178" s="109"/>
      <c r="K178" s="109"/>
      <c r="L178" s="109"/>
      <c r="M178" s="109"/>
      <c r="N178" s="109"/>
      <c r="O178" s="109"/>
      <c r="P178" s="174"/>
      <c r="Q178" s="171"/>
      <c r="R178" s="109"/>
      <c r="S178" s="109"/>
      <c r="T178" s="109"/>
      <c r="U178" s="85"/>
      <c r="V178" s="111"/>
      <c r="W178" s="87"/>
      <c r="X178" s="88"/>
      <c r="Y178" s="64"/>
      <c r="Z178" s="65"/>
    </row>
    <row r="179" spans="1:26" s="50" customFormat="1" ht="30">
      <c r="A179" s="50" t="s">
        <v>21</v>
      </c>
      <c r="B179" s="51" t="s">
        <v>492</v>
      </c>
      <c r="C179" s="51" t="s">
        <v>491</v>
      </c>
      <c r="D179" s="51"/>
      <c r="E179" s="52" t="s">
        <v>89</v>
      </c>
      <c r="F179" s="148" t="s">
        <v>493</v>
      </c>
      <c r="G179" s="158" t="s">
        <v>25</v>
      </c>
      <c r="H179" s="144">
        <v>65.59</v>
      </c>
      <c r="I179" s="144"/>
      <c r="J179" s="144">
        <v>65.75</v>
      </c>
      <c r="K179" s="144">
        <v>64.239999999999995</v>
      </c>
      <c r="L179" s="144">
        <v>65.8</v>
      </c>
      <c r="M179" s="144">
        <v>63.36</v>
      </c>
      <c r="N179" s="144">
        <v>66.19</v>
      </c>
      <c r="O179" s="58">
        <v>65.099999999999994</v>
      </c>
      <c r="P179" s="172" t="s">
        <v>494</v>
      </c>
      <c r="Q179" s="175" t="s">
        <v>495</v>
      </c>
      <c r="R179" s="172" t="s">
        <v>496</v>
      </c>
      <c r="S179" s="447">
        <v>60.89</v>
      </c>
      <c r="T179" s="144">
        <v>66.959999999999994</v>
      </c>
      <c r="U179" s="102" t="s">
        <v>29</v>
      </c>
      <c r="V179" s="102" t="s">
        <v>29</v>
      </c>
      <c r="W179" s="62" t="s">
        <v>497</v>
      </c>
      <c r="X179" s="90"/>
      <c r="Y179" s="64"/>
      <c r="Z179" s="65"/>
    </row>
    <row r="180" spans="1:26" s="50" customFormat="1" ht="30">
      <c r="A180" s="50" t="s">
        <v>21</v>
      </c>
      <c r="B180" s="51" t="s">
        <v>492</v>
      </c>
      <c r="C180" s="51" t="s">
        <v>491</v>
      </c>
      <c r="D180" s="51"/>
      <c r="E180" s="52" t="s">
        <v>92</v>
      </c>
      <c r="F180" s="148" t="s">
        <v>498</v>
      </c>
      <c r="G180" s="144" t="s">
        <v>25</v>
      </c>
      <c r="H180" s="144">
        <v>65.59</v>
      </c>
      <c r="I180" s="144"/>
      <c r="J180" s="144">
        <v>65.75</v>
      </c>
      <c r="K180" s="144">
        <v>64.239999999999995</v>
      </c>
      <c r="L180" s="144">
        <v>65.8</v>
      </c>
      <c r="M180" s="144">
        <v>63.36</v>
      </c>
      <c r="N180" s="144">
        <v>66.19</v>
      </c>
      <c r="O180" s="58">
        <v>65.099999999999994</v>
      </c>
      <c r="P180" s="172" t="s">
        <v>494</v>
      </c>
      <c r="Q180" s="175" t="s">
        <v>495</v>
      </c>
      <c r="R180" s="172" t="s">
        <v>496</v>
      </c>
      <c r="S180" s="447">
        <v>64.150000000000006</v>
      </c>
      <c r="T180" s="144">
        <v>66.959999999999994</v>
      </c>
      <c r="U180" s="102" t="s">
        <v>29</v>
      </c>
      <c r="V180" s="102" t="s">
        <v>29</v>
      </c>
      <c r="W180" s="62" t="s">
        <v>497</v>
      </c>
      <c r="X180" s="125" t="s">
        <v>499</v>
      </c>
      <c r="Y180" s="64"/>
      <c r="Z180" s="65"/>
    </row>
    <row r="181" spans="1:26" s="50" customFormat="1" ht="30">
      <c r="A181" s="50" t="s">
        <v>21</v>
      </c>
      <c r="B181" s="51" t="s">
        <v>492</v>
      </c>
      <c r="C181" s="51" t="s">
        <v>491</v>
      </c>
      <c r="D181" s="51"/>
      <c r="E181" s="52" t="s">
        <v>94</v>
      </c>
      <c r="F181" s="148" t="s">
        <v>500</v>
      </c>
      <c r="G181" s="144" t="s">
        <v>25</v>
      </c>
      <c r="H181" s="144">
        <v>6.57</v>
      </c>
      <c r="I181" s="144"/>
      <c r="J181" s="144">
        <v>6.45</v>
      </c>
      <c r="K181" s="144">
        <v>6.34</v>
      </c>
      <c r="L181" s="144">
        <v>6.3</v>
      </c>
      <c r="M181" s="144">
        <v>6.17</v>
      </c>
      <c r="N181" s="144">
        <v>6.25</v>
      </c>
      <c r="O181" s="58">
        <v>6.59</v>
      </c>
      <c r="P181" s="172" t="s">
        <v>501</v>
      </c>
      <c r="Q181" s="175" t="s">
        <v>502</v>
      </c>
      <c r="R181" s="144">
        <v>6</v>
      </c>
      <c r="S181" s="144">
        <v>5.97</v>
      </c>
      <c r="T181" s="144">
        <v>6</v>
      </c>
      <c r="U181" s="102" t="s">
        <v>29</v>
      </c>
      <c r="V181" s="102" t="s">
        <v>29</v>
      </c>
      <c r="W181" s="62" t="s">
        <v>497</v>
      </c>
      <c r="X181" s="90"/>
      <c r="Y181" s="64"/>
      <c r="Z181" s="65"/>
    </row>
    <row r="182" spans="1:26" s="50" customFormat="1" ht="30">
      <c r="A182" s="50" t="s">
        <v>21</v>
      </c>
      <c r="B182" s="51" t="s">
        <v>492</v>
      </c>
      <c r="C182" s="51" t="s">
        <v>491</v>
      </c>
      <c r="D182" s="51"/>
      <c r="E182" s="52" t="s">
        <v>96</v>
      </c>
      <c r="F182" s="53" t="s">
        <v>503</v>
      </c>
      <c r="G182" s="54" t="s">
        <v>504</v>
      </c>
      <c r="H182" s="56">
        <v>5.1100000000000003</v>
      </c>
      <c r="I182" s="56"/>
      <c r="J182" s="56">
        <v>4</v>
      </c>
      <c r="K182" s="56">
        <v>6</v>
      </c>
      <c r="L182" s="56">
        <v>3</v>
      </c>
      <c r="M182" s="56">
        <v>3</v>
      </c>
      <c r="N182" s="58">
        <v>3</v>
      </c>
      <c r="O182" s="58">
        <v>24</v>
      </c>
      <c r="P182" s="56">
        <v>2</v>
      </c>
      <c r="Q182" s="176">
        <v>19</v>
      </c>
      <c r="R182" s="56">
        <v>2</v>
      </c>
      <c r="S182" s="56"/>
      <c r="T182" s="56">
        <v>2</v>
      </c>
      <c r="U182" s="102" t="s">
        <v>29</v>
      </c>
      <c r="V182" s="102" t="s">
        <v>29</v>
      </c>
      <c r="W182" s="62" t="s">
        <v>505</v>
      </c>
      <c r="X182" s="90"/>
      <c r="Y182" s="64"/>
      <c r="Z182" s="65"/>
    </row>
    <row r="183" spans="1:26" s="50" customFormat="1" ht="30">
      <c r="A183" s="50" t="s">
        <v>21</v>
      </c>
      <c r="B183" s="51" t="s">
        <v>492</v>
      </c>
      <c r="C183" s="51" t="s">
        <v>491</v>
      </c>
      <c r="D183" s="51"/>
      <c r="E183" s="52" t="s">
        <v>175</v>
      </c>
      <c r="F183" s="53" t="s">
        <v>506</v>
      </c>
      <c r="G183" s="56" t="s">
        <v>507</v>
      </c>
      <c r="H183" s="56">
        <v>17</v>
      </c>
      <c r="I183" s="56"/>
      <c r="J183" s="56">
        <v>25</v>
      </c>
      <c r="K183" s="56">
        <v>22</v>
      </c>
      <c r="L183" s="56">
        <v>20</v>
      </c>
      <c r="M183" s="56">
        <v>28</v>
      </c>
      <c r="N183" s="58">
        <v>18</v>
      </c>
      <c r="O183" s="177">
        <v>9</v>
      </c>
      <c r="P183" s="56">
        <v>15</v>
      </c>
      <c r="Q183" s="176">
        <v>4</v>
      </c>
      <c r="R183" s="56">
        <v>12</v>
      </c>
      <c r="S183" s="56"/>
      <c r="T183" s="56">
        <v>12</v>
      </c>
      <c r="U183" s="102" t="s">
        <v>29</v>
      </c>
      <c r="V183" s="102" t="s">
        <v>29</v>
      </c>
      <c r="W183" s="62" t="s">
        <v>505</v>
      </c>
      <c r="X183" s="90"/>
      <c r="Y183" s="64"/>
      <c r="Z183" s="65"/>
    </row>
    <row r="184" spans="1:26" s="50" customFormat="1" ht="30">
      <c r="A184" s="50" t="s">
        <v>21</v>
      </c>
      <c r="B184" s="51" t="s">
        <v>492</v>
      </c>
      <c r="C184" s="51" t="s">
        <v>491</v>
      </c>
      <c r="D184" s="51"/>
      <c r="E184" s="52" t="s">
        <v>183</v>
      </c>
      <c r="F184" s="53" t="s">
        <v>508</v>
      </c>
      <c r="G184" s="56" t="s">
        <v>25</v>
      </c>
      <c r="H184" s="56">
        <v>47.9</v>
      </c>
      <c r="I184" s="56"/>
      <c r="J184" s="56">
        <v>52.84</v>
      </c>
      <c r="K184" s="56">
        <v>24.74</v>
      </c>
      <c r="L184" s="56">
        <v>59.03</v>
      </c>
      <c r="M184" s="56">
        <v>31.61</v>
      </c>
      <c r="N184" s="58">
        <v>65.22</v>
      </c>
      <c r="O184" s="58">
        <v>21.96</v>
      </c>
      <c r="P184" s="59" t="s">
        <v>509</v>
      </c>
      <c r="Q184" s="178" t="s">
        <v>510</v>
      </c>
      <c r="R184" s="59" t="s">
        <v>511</v>
      </c>
      <c r="S184" s="59"/>
      <c r="T184" s="56">
        <v>77.599999999999994</v>
      </c>
      <c r="U184" s="102" t="s">
        <v>29</v>
      </c>
      <c r="V184" s="102" t="s">
        <v>29</v>
      </c>
      <c r="W184" s="62" t="s">
        <v>505</v>
      </c>
      <c r="X184" s="90"/>
      <c r="Y184" s="64"/>
      <c r="Z184" s="65"/>
    </row>
    <row r="185" spans="1:26" s="50" customFormat="1" ht="30" hidden="1">
      <c r="A185" s="50" t="s">
        <v>21</v>
      </c>
      <c r="B185" s="51" t="s">
        <v>492</v>
      </c>
      <c r="C185" s="51" t="s">
        <v>491</v>
      </c>
      <c r="D185" s="51"/>
      <c r="E185" s="52" t="s">
        <v>191</v>
      </c>
      <c r="F185" s="53" t="s">
        <v>512</v>
      </c>
      <c r="G185" s="56" t="s">
        <v>72</v>
      </c>
      <c r="H185" s="98">
        <v>95051</v>
      </c>
      <c r="I185" s="98"/>
      <c r="J185" s="98">
        <v>122000</v>
      </c>
      <c r="K185" s="179">
        <v>122000</v>
      </c>
      <c r="L185" s="98">
        <v>125000</v>
      </c>
      <c r="M185" s="179">
        <v>541517</v>
      </c>
      <c r="N185" s="180">
        <v>127000</v>
      </c>
      <c r="O185" s="180">
        <v>172410</v>
      </c>
      <c r="P185" s="181">
        <v>128000</v>
      </c>
      <c r="Q185" s="178">
        <v>276.79000000000002</v>
      </c>
      <c r="R185" s="181">
        <v>130000</v>
      </c>
      <c r="S185" s="181"/>
      <c r="T185" s="179">
        <v>130000</v>
      </c>
      <c r="U185" s="102" t="s">
        <v>39</v>
      </c>
      <c r="V185" s="104" t="s">
        <v>39</v>
      </c>
      <c r="W185" s="62" t="s">
        <v>505</v>
      </c>
      <c r="X185" s="90"/>
      <c r="Y185" s="64"/>
      <c r="Z185" s="65"/>
    </row>
    <row r="186" spans="1:26" s="50" customFormat="1" ht="30">
      <c r="A186" s="50" t="s">
        <v>21</v>
      </c>
      <c r="B186" s="51" t="s">
        <v>492</v>
      </c>
      <c r="C186" s="51" t="s">
        <v>491</v>
      </c>
      <c r="D186" s="51"/>
      <c r="E186" s="52" t="s">
        <v>201</v>
      </c>
      <c r="F186" s="53" t="s">
        <v>513</v>
      </c>
      <c r="G186" s="56" t="s">
        <v>507</v>
      </c>
      <c r="H186" s="56">
        <v>0</v>
      </c>
      <c r="I186" s="56"/>
      <c r="J186" s="56">
        <v>0</v>
      </c>
      <c r="K186" s="56">
        <v>0</v>
      </c>
      <c r="L186" s="56">
        <v>0</v>
      </c>
      <c r="M186" s="56">
        <v>0</v>
      </c>
      <c r="N186" s="58">
        <v>0</v>
      </c>
      <c r="O186" s="58">
        <v>0</v>
      </c>
      <c r="P186" s="58">
        <v>0</v>
      </c>
      <c r="Q186" s="176">
        <v>1</v>
      </c>
      <c r="R186" s="58">
        <v>0</v>
      </c>
      <c r="S186" s="58"/>
      <c r="T186" s="56">
        <v>0</v>
      </c>
      <c r="U186" s="102" t="s">
        <v>29</v>
      </c>
      <c r="V186" s="102" t="s">
        <v>39</v>
      </c>
      <c r="W186" s="62" t="s">
        <v>505</v>
      </c>
      <c r="X186" s="90"/>
      <c r="Y186" s="64"/>
      <c r="Z186" s="65"/>
    </row>
    <row r="187" spans="1:26" s="50" customFormat="1" ht="30">
      <c r="A187" s="50" t="s">
        <v>21</v>
      </c>
      <c r="B187" s="51" t="s">
        <v>492</v>
      </c>
      <c r="C187" s="51" t="s">
        <v>491</v>
      </c>
      <c r="D187" s="51"/>
      <c r="E187" s="52" t="s">
        <v>208</v>
      </c>
      <c r="F187" s="53" t="s">
        <v>514</v>
      </c>
      <c r="G187" s="56" t="s">
        <v>515</v>
      </c>
      <c r="H187" s="98">
        <v>1890</v>
      </c>
      <c r="I187" s="98"/>
      <c r="J187" s="98">
        <v>1680</v>
      </c>
      <c r="K187" s="56">
        <v>1175</v>
      </c>
      <c r="L187" s="98">
        <v>1680</v>
      </c>
      <c r="M187" s="98">
        <v>1507</v>
      </c>
      <c r="N187" s="98">
        <v>1680</v>
      </c>
      <c r="O187" s="58">
        <v>1075</v>
      </c>
      <c r="P187" s="98">
        <v>1680</v>
      </c>
      <c r="Q187" s="176" t="s">
        <v>516</v>
      </c>
      <c r="R187" s="98">
        <v>1680</v>
      </c>
      <c r="S187" s="98"/>
      <c r="T187" s="98">
        <v>1680</v>
      </c>
      <c r="U187" s="102" t="s">
        <v>29</v>
      </c>
      <c r="V187" s="102" t="s">
        <v>29</v>
      </c>
      <c r="W187" s="62" t="s">
        <v>505</v>
      </c>
      <c r="X187" s="90"/>
      <c r="Y187" s="64"/>
      <c r="Z187" s="65"/>
    </row>
    <row r="188" spans="1:26" s="50" customFormat="1" ht="30" hidden="1">
      <c r="A188" s="50" t="s">
        <v>21</v>
      </c>
      <c r="B188" s="51" t="s">
        <v>492</v>
      </c>
      <c r="C188" s="51" t="s">
        <v>491</v>
      </c>
      <c r="D188" s="51"/>
      <c r="E188" s="52" t="s">
        <v>213</v>
      </c>
      <c r="F188" s="53" t="s">
        <v>517</v>
      </c>
      <c r="G188" s="56" t="s">
        <v>518</v>
      </c>
      <c r="H188" s="56">
        <v>270</v>
      </c>
      <c r="I188" s="56"/>
      <c r="J188" s="56">
        <v>90</v>
      </c>
      <c r="K188" s="56">
        <v>130</v>
      </c>
      <c r="L188" s="56">
        <v>90</v>
      </c>
      <c r="M188" s="56">
        <v>120</v>
      </c>
      <c r="N188" s="58">
        <v>90</v>
      </c>
      <c r="O188" s="58">
        <v>45</v>
      </c>
      <c r="P188" s="56">
        <v>90</v>
      </c>
      <c r="Q188" s="176">
        <v>150</v>
      </c>
      <c r="R188" s="56">
        <v>90</v>
      </c>
      <c r="S188" s="56"/>
      <c r="T188" s="56">
        <v>90</v>
      </c>
      <c r="U188" s="102" t="s">
        <v>39</v>
      </c>
      <c r="V188" s="104" t="s">
        <v>39</v>
      </c>
      <c r="W188" s="62" t="s">
        <v>505</v>
      </c>
      <c r="X188" s="90"/>
      <c r="Y188" s="64"/>
      <c r="Z188" s="65"/>
    </row>
    <row r="189" spans="1:26" s="50" customFormat="1" ht="56.45" customHeight="1">
      <c r="A189" s="50" t="s">
        <v>21</v>
      </c>
      <c r="B189" s="51" t="s">
        <v>492</v>
      </c>
      <c r="C189" s="51" t="s">
        <v>491</v>
      </c>
      <c r="D189" s="51"/>
      <c r="E189" s="52" t="s">
        <v>217</v>
      </c>
      <c r="F189" s="53" t="s">
        <v>519</v>
      </c>
      <c r="G189" s="56" t="s">
        <v>72</v>
      </c>
      <c r="H189" s="56">
        <v>340</v>
      </c>
      <c r="I189" s="56"/>
      <c r="J189" s="56">
        <v>400</v>
      </c>
      <c r="K189" s="56">
        <v>1530</v>
      </c>
      <c r="L189" s="56">
        <v>500</v>
      </c>
      <c r="M189" s="56">
        <v>372</v>
      </c>
      <c r="N189" s="58">
        <v>600</v>
      </c>
      <c r="O189" s="58">
        <v>760</v>
      </c>
      <c r="P189" s="56">
        <v>700</v>
      </c>
      <c r="Q189" s="176">
        <v>120</v>
      </c>
      <c r="R189" s="56">
        <v>800</v>
      </c>
      <c r="S189" s="56"/>
      <c r="T189" s="56">
        <v>800</v>
      </c>
      <c r="U189" s="102" t="s">
        <v>29</v>
      </c>
      <c r="V189" s="93" t="s">
        <v>29</v>
      </c>
      <c r="W189" s="62" t="s">
        <v>505</v>
      </c>
      <c r="X189" s="90"/>
      <c r="Y189" s="64"/>
      <c r="Z189" s="65"/>
    </row>
    <row r="190" spans="1:26" s="50" customFormat="1" ht="56.45" customHeight="1">
      <c r="A190" s="50" t="s">
        <v>21</v>
      </c>
      <c r="B190" s="51" t="s">
        <v>492</v>
      </c>
      <c r="C190" s="51" t="s">
        <v>491</v>
      </c>
      <c r="D190" s="51"/>
      <c r="E190" s="52" t="s">
        <v>233</v>
      </c>
      <c r="F190" s="53" t="s">
        <v>520</v>
      </c>
      <c r="G190" s="56" t="s">
        <v>72</v>
      </c>
      <c r="H190" s="56">
        <v>160</v>
      </c>
      <c r="I190" s="56"/>
      <c r="J190" s="56">
        <v>500</v>
      </c>
      <c r="K190" s="56">
        <v>720</v>
      </c>
      <c r="L190" s="56">
        <v>600</v>
      </c>
      <c r="M190" s="56">
        <v>444</v>
      </c>
      <c r="N190" s="58">
        <v>700</v>
      </c>
      <c r="O190" s="58">
        <v>0</v>
      </c>
      <c r="P190" s="56">
        <v>800</v>
      </c>
      <c r="Q190" s="176">
        <v>20</v>
      </c>
      <c r="R190" s="56">
        <v>900</v>
      </c>
      <c r="S190" s="56"/>
      <c r="T190" s="56">
        <v>900</v>
      </c>
      <c r="U190" s="102" t="s">
        <v>29</v>
      </c>
      <c r="V190" s="102" t="s">
        <v>29</v>
      </c>
      <c r="W190" s="62" t="s">
        <v>505</v>
      </c>
      <c r="X190" s="90"/>
      <c r="Y190" s="64"/>
      <c r="Z190" s="65"/>
    </row>
    <row r="191" spans="1:26" s="50" customFormat="1" ht="56.45" customHeight="1">
      <c r="A191" s="50" t="s">
        <v>21</v>
      </c>
      <c r="B191" s="51" t="s">
        <v>492</v>
      </c>
      <c r="C191" s="51" t="s">
        <v>491</v>
      </c>
      <c r="D191" s="51"/>
      <c r="E191" s="52" t="s">
        <v>521</v>
      </c>
      <c r="F191" s="53" t="s">
        <v>522</v>
      </c>
      <c r="G191" s="56" t="s">
        <v>72</v>
      </c>
      <c r="H191" s="56">
        <v>120</v>
      </c>
      <c r="I191" s="56"/>
      <c r="J191" s="56">
        <v>280</v>
      </c>
      <c r="K191" s="56">
        <v>560</v>
      </c>
      <c r="L191" s="56">
        <v>360</v>
      </c>
      <c r="M191" s="56">
        <v>900</v>
      </c>
      <c r="N191" s="58">
        <v>440</v>
      </c>
      <c r="O191" s="58">
        <v>240</v>
      </c>
      <c r="P191" s="56">
        <v>520</v>
      </c>
      <c r="Q191" s="176">
        <v>80</v>
      </c>
      <c r="R191" s="56">
        <v>600</v>
      </c>
      <c r="S191" s="56"/>
      <c r="T191" s="56">
        <v>600</v>
      </c>
      <c r="U191" s="102" t="s">
        <v>29</v>
      </c>
      <c r="V191" s="102" t="s">
        <v>29</v>
      </c>
      <c r="W191" s="62" t="s">
        <v>505</v>
      </c>
      <c r="X191" s="90"/>
      <c r="Y191" s="64"/>
      <c r="Z191" s="65"/>
    </row>
    <row r="192" spans="1:26" s="50" customFormat="1" ht="30" hidden="1">
      <c r="A192" s="50" t="s">
        <v>21</v>
      </c>
      <c r="B192" s="51" t="s">
        <v>492</v>
      </c>
      <c r="C192" s="51" t="s">
        <v>491</v>
      </c>
      <c r="D192" s="51"/>
      <c r="E192" s="52" t="s">
        <v>523</v>
      </c>
      <c r="F192" s="53" t="s">
        <v>524</v>
      </c>
      <c r="G192" s="56" t="s">
        <v>25</v>
      </c>
      <c r="H192" s="56">
        <v>0.92</v>
      </c>
      <c r="I192" s="56"/>
      <c r="J192" s="56">
        <v>0.92500000000000004</v>
      </c>
      <c r="K192" s="56">
        <v>0.94</v>
      </c>
      <c r="L192" s="56">
        <v>0.92900000000000005</v>
      </c>
      <c r="M192" s="56">
        <v>0.93799999999999994</v>
      </c>
      <c r="N192" s="58">
        <v>0.93300000000000005</v>
      </c>
      <c r="O192" s="57">
        <f>2359905/2526505</f>
        <v>0.93405910536492109</v>
      </c>
      <c r="P192" s="58">
        <v>0.93700000000000006</v>
      </c>
      <c r="Q192" s="176" t="s">
        <v>525</v>
      </c>
      <c r="R192" s="56">
        <v>0.94099999999999995</v>
      </c>
      <c r="S192" s="56"/>
      <c r="T192" s="56">
        <v>0.94099999999999995</v>
      </c>
      <c r="U192" s="102" t="s">
        <v>39</v>
      </c>
      <c r="V192" s="104" t="s">
        <v>39</v>
      </c>
      <c r="W192" s="62" t="s">
        <v>497</v>
      </c>
      <c r="X192" s="90"/>
      <c r="Y192" s="64"/>
      <c r="Z192" s="65"/>
    </row>
    <row r="193" spans="1:26" s="50" customFormat="1" ht="30" hidden="1">
      <c r="A193" s="50" t="s">
        <v>21</v>
      </c>
      <c r="B193" s="51" t="s">
        <v>492</v>
      </c>
      <c r="C193" s="51" t="s">
        <v>491</v>
      </c>
      <c r="D193" s="51"/>
      <c r="E193" s="52" t="s">
        <v>526</v>
      </c>
      <c r="F193" s="53" t="s">
        <v>527</v>
      </c>
      <c r="G193" s="56" t="s">
        <v>25</v>
      </c>
      <c r="H193" s="56">
        <v>59.61</v>
      </c>
      <c r="I193" s="56"/>
      <c r="J193" s="56">
        <v>60.55</v>
      </c>
      <c r="K193" s="56">
        <v>60.16</v>
      </c>
      <c r="L193" s="56">
        <v>61.51</v>
      </c>
      <c r="M193" s="56">
        <v>63.36</v>
      </c>
      <c r="N193" s="58">
        <v>62.48</v>
      </c>
      <c r="O193" s="104">
        <v>93.41</v>
      </c>
      <c r="P193" s="59" t="s">
        <v>528</v>
      </c>
      <c r="Q193" s="178" t="s">
        <v>529</v>
      </c>
      <c r="R193" s="59" t="s">
        <v>530</v>
      </c>
      <c r="S193" s="59"/>
      <c r="T193" s="56">
        <v>64.47</v>
      </c>
      <c r="U193" s="93" t="s">
        <v>39</v>
      </c>
      <c r="V193" s="104" t="s">
        <v>39</v>
      </c>
      <c r="W193" s="62" t="s">
        <v>497</v>
      </c>
      <c r="X193" s="90"/>
      <c r="Y193" s="64"/>
      <c r="Z193" s="65"/>
    </row>
    <row r="194" spans="1:26" s="50" customFormat="1" ht="30" hidden="1">
      <c r="B194" s="51"/>
      <c r="C194" s="51"/>
      <c r="D194" s="51"/>
      <c r="E194" s="103">
        <v>2</v>
      </c>
      <c r="F194" s="42" t="s">
        <v>531</v>
      </c>
      <c r="G194" s="81"/>
      <c r="H194" s="81"/>
      <c r="I194" s="81"/>
      <c r="J194" s="81"/>
      <c r="K194" s="81"/>
      <c r="L194" s="81"/>
      <c r="M194" s="81"/>
      <c r="N194" s="82"/>
      <c r="O194" s="82"/>
      <c r="P194" s="83"/>
      <c r="Q194" s="84"/>
      <c r="R194" s="83"/>
      <c r="S194" s="83"/>
      <c r="T194" s="81"/>
      <c r="U194" s="85"/>
      <c r="V194" s="111"/>
      <c r="W194" s="87"/>
      <c r="X194" s="88"/>
      <c r="Y194" s="64"/>
      <c r="Z194" s="65"/>
    </row>
    <row r="195" spans="1:26" s="50" customFormat="1" ht="30" hidden="1">
      <c r="A195" s="50" t="s">
        <v>21</v>
      </c>
      <c r="B195" s="51" t="s">
        <v>492</v>
      </c>
      <c r="C195" s="51" t="s">
        <v>531</v>
      </c>
      <c r="D195" s="51"/>
      <c r="E195" s="52" t="s">
        <v>101</v>
      </c>
      <c r="F195" s="53" t="s">
        <v>532</v>
      </c>
      <c r="G195" s="54" t="s">
        <v>25</v>
      </c>
      <c r="H195" s="56">
        <v>13.58</v>
      </c>
      <c r="I195" s="56"/>
      <c r="J195" s="56">
        <v>16.05</v>
      </c>
      <c r="K195" s="56">
        <v>14.78</v>
      </c>
      <c r="L195" s="56">
        <v>16.05</v>
      </c>
      <c r="M195" s="104">
        <v>11.08</v>
      </c>
      <c r="N195" s="58">
        <v>16.05</v>
      </c>
      <c r="O195" s="104">
        <v>16.05</v>
      </c>
      <c r="P195" s="59" t="s">
        <v>533</v>
      </c>
      <c r="Q195" s="60">
        <v>16.05</v>
      </c>
      <c r="R195" s="59" t="s">
        <v>533</v>
      </c>
      <c r="S195" s="59"/>
      <c r="T195" s="58">
        <v>16.05</v>
      </c>
      <c r="U195" s="102" t="s">
        <v>39</v>
      </c>
      <c r="V195" s="104" t="s">
        <v>39</v>
      </c>
      <c r="W195" s="62" t="s">
        <v>534</v>
      </c>
      <c r="X195" s="90"/>
      <c r="Y195" s="64"/>
      <c r="Z195" s="65"/>
    </row>
    <row r="196" spans="1:26" s="50" customFormat="1" ht="41.1" hidden="1" customHeight="1">
      <c r="A196" s="50" t="s">
        <v>21</v>
      </c>
      <c r="B196" s="51" t="s">
        <v>492</v>
      </c>
      <c r="C196" s="51" t="s">
        <v>531</v>
      </c>
      <c r="D196" s="51"/>
      <c r="E196" s="52" t="s">
        <v>535</v>
      </c>
      <c r="F196" s="53" t="s">
        <v>536</v>
      </c>
      <c r="G196" s="54" t="s">
        <v>25</v>
      </c>
      <c r="H196" s="56">
        <v>100</v>
      </c>
      <c r="I196" s="56"/>
      <c r="J196" s="56">
        <v>100</v>
      </c>
      <c r="K196" s="56">
        <v>100</v>
      </c>
      <c r="L196" s="56">
        <v>100</v>
      </c>
      <c r="M196" s="56">
        <v>100</v>
      </c>
      <c r="N196" s="58">
        <v>100</v>
      </c>
      <c r="O196" s="104">
        <v>100</v>
      </c>
      <c r="P196" s="67">
        <v>100</v>
      </c>
      <c r="Q196" s="67">
        <v>100</v>
      </c>
      <c r="R196" s="67">
        <v>100</v>
      </c>
      <c r="S196" s="67"/>
      <c r="T196" s="56">
        <v>100</v>
      </c>
      <c r="U196" s="102" t="s">
        <v>39</v>
      </c>
      <c r="V196" s="104" t="s">
        <v>39</v>
      </c>
      <c r="W196" s="62" t="s">
        <v>534</v>
      </c>
      <c r="X196" s="90"/>
      <c r="Y196" s="64"/>
      <c r="Z196" s="65"/>
    </row>
    <row r="197" spans="1:26" s="50" customFormat="1" ht="48.95" hidden="1" customHeight="1">
      <c r="A197" s="50" t="s">
        <v>21</v>
      </c>
      <c r="B197" s="51" t="s">
        <v>492</v>
      </c>
      <c r="C197" s="51" t="s">
        <v>531</v>
      </c>
      <c r="D197" s="51"/>
      <c r="E197" s="52" t="s">
        <v>537</v>
      </c>
      <c r="F197" s="53" t="s">
        <v>538</v>
      </c>
      <c r="G197" s="54" t="s">
        <v>25</v>
      </c>
      <c r="H197" s="56">
        <v>80</v>
      </c>
      <c r="I197" s="56"/>
      <c r="J197" s="56">
        <v>80</v>
      </c>
      <c r="K197" s="56">
        <v>80</v>
      </c>
      <c r="L197" s="56">
        <v>80</v>
      </c>
      <c r="M197" s="56">
        <v>80</v>
      </c>
      <c r="N197" s="58">
        <v>80</v>
      </c>
      <c r="O197" s="104">
        <v>80</v>
      </c>
      <c r="P197" s="67">
        <v>80</v>
      </c>
      <c r="Q197" s="104">
        <v>80</v>
      </c>
      <c r="R197" s="67">
        <v>80</v>
      </c>
      <c r="S197" s="67"/>
      <c r="T197" s="56">
        <v>80</v>
      </c>
      <c r="U197" s="102" t="s">
        <v>39</v>
      </c>
      <c r="V197" s="104" t="s">
        <v>39</v>
      </c>
      <c r="W197" s="62" t="s">
        <v>534</v>
      </c>
      <c r="X197" s="90"/>
      <c r="Y197" s="64"/>
      <c r="Z197" s="65"/>
    </row>
    <row r="198" spans="1:26" s="50" customFormat="1" ht="41.1" hidden="1" customHeight="1">
      <c r="A198" s="50" t="s">
        <v>21</v>
      </c>
      <c r="B198" s="51" t="s">
        <v>492</v>
      </c>
      <c r="C198" s="51" t="s">
        <v>531</v>
      </c>
      <c r="D198" s="51"/>
      <c r="E198" s="52" t="s">
        <v>252</v>
      </c>
      <c r="F198" s="53" t="s">
        <v>539</v>
      </c>
      <c r="G198" s="54" t="s">
        <v>25</v>
      </c>
      <c r="H198" s="56">
        <v>50</v>
      </c>
      <c r="I198" s="56"/>
      <c r="J198" s="56">
        <v>50</v>
      </c>
      <c r="K198" s="56">
        <v>50</v>
      </c>
      <c r="L198" s="56">
        <v>50</v>
      </c>
      <c r="M198" s="56">
        <v>50</v>
      </c>
      <c r="N198" s="58">
        <v>50</v>
      </c>
      <c r="O198" s="104">
        <v>50</v>
      </c>
      <c r="P198" s="67">
        <v>50</v>
      </c>
      <c r="Q198" s="104">
        <v>50</v>
      </c>
      <c r="R198" s="67">
        <v>50</v>
      </c>
      <c r="S198" s="67"/>
      <c r="T198" s="56">
        <v>50</v>
      </c>
      <c r="U198" s="102" t="s">
        <v>39</v>
      </c>
      <c r="V198" s="104" t="s">
        <v>39</v>
      </c>
      <c r="W198" s="62" t="s">
        <v>534</v>
      </c>
      <c r="X198" s="90"/>
      <c r="Y198" s="64"/>
      <c r="Z198" s="65"/>
    </row>
    <row r="199" spans="1:26" s="50" customFormat="1" hidden="1">
      <c r="B199" s="51"/>
      <c r="C199" s="51"/>
      <c r="D199" s="51"/>
      <c r="E199" s="103">
        <v>3</v>
      </c>
      <c r="F199" s="42" t="s">
        <v>540</v>
      </c>
      <c r="G199" s="80"/>
      <c r="H199" s="81"/>
      <c r="I199" s="81"/>
      <c r="J199" s="81"/>
      <c r="K199" s="81"/>
      <c r="L199" s="81"/>
      <c r="M199" s="81"/>
      <c r="N199" s="82"/>
      <c r="O199" s="109"/>
      <c r="P199" s="83"/>
      <c r="Q199" s="84"/>
      <c r="R199" s="83"/>
      <c r="S199" s="83"/>
      <c r="T199" s="81"/>
      <c r="U199" s="85"/>
      <c r="V199" s="111"/>
      <c r="W199" s="87"/>
      <c r="X199" s="88"/>
      <c r="Y199" s="64"/>
      <c r="Z199" s="65"/>
    </row>
    <row r="200" spans="1:26" s="50" customFormat="1" ht="30">
      <c r="A200" s="50" t="s">
        <v>21</v>
      </c>
      <c r="B200" s="51" t="s">
        <v>492</v>
      </c>
      <c r="C200" s="51" t="s">
        <v>540</v>
      </c>
      <c r="D200" s="51"/>
      <c r="E200" s="52" t="s">
        <v>541</v>
      </c>
      <c r="F200" s="53" t="s">
        <v>542</v>
      </c>
      <c r="G200" s="56" t="s">
        <v>543</v>
      </c>
      <c r="H200" s="166">
        <v>3612.1</v>
      </c>
      <c r="I200" s="166"/>
      <c r="J200" s="98">
        <v>3690</v>
      </c>
      <c r="K200" s="98">
        <v>4694</v>
      </c>
      <c r="L200" s="98">
        <v>3695</v>
      </c>
      <c r="M200" s="98">
        <v>4006</v>
      </c>
      <c r="N200" s="98">
        <v>3700</v>
      </c>
      <c r="O200" s="104">
        <v>3842</v>
      </c>
      <c r="P200" s="98">
        <v>3700</v>
      </c>
      <c r="Q200" s="176">
        <v>2.0910000000000002</v>
      </c>
      <c r="R200" s="98">
        <v>3700</v>
      </c>
      <c r="S200" s="98"/>
      <c r="T200" s="98">
        <v>3700</v>
      </c>
      <c r="U200" s="102" t="s">
        <v>29</v>
      </c>
      <c r="V200" s="102" t="s">
        <v>29</v>
      </c>
      <c r="W200" s="62" t="s">
        <v>544</v>
      </c>
      <c r="X200" s="182" t="s">
        <v>545</v>
      </c>
      <c r="Y200" s="64"/>
      <c r="Z200" s="65"/>
    </row>
    <row r="201" spans="1:26" s="50" customFormat="1" ht="30" hidden="1">
      <c r="A201" s="50" t="s">
        <v>21</v>
      </c>
      <c r="B201" s="51" t="s">
        <v>492</v>
      </c>
      <c r="C201" s="51" t="s">
        <v>540</v>
      </c>
      <c r="D201" s="51"/>
      <c r="E201" s="100" t="s">
        <v>108</v>
      </c>
      <c r="F201" s="101" t="s">
        <v>546</v>
      </c>
      <c r="G201" s="56" t="s">
        <v>25</v>
      </c>
      <c r="H201" s="56" t="s">
        <v>547</v>
      </c>
      <c r="I201" s="56"/>
      <c r="J201" s="56" t="s">
        <v>547</v>
      </c>
      <c r="K201" s="56">
        <v>8.73</v>
      </c>
      <c r="L201" s="56" t="s">
        <v>548</v>
      </c>
      <c r="M201" s="104">
        <v>9.4700000000000006</v>
      </c>
      <c r="N201" s="58" t="s">
        <v>549</v>
      </c>
      <c r="O201" s="104" t="s">
        <v>149</v>
      </c>
      <c r="P201" s="124" t="s">
        <v>550</v>
      </c>
      <c r="Q201" s="183" t="s">
        <v>550</v>
      </c>
      <c r="R201" s="124" t="s">
        <v>550</v>
      </c>
      <c r="S201" s="124"/>
      <c r="T201" s="56" t="s">
        <v>550</v>
      </c>
      <c r="U201" s="102" t="s">
        <v>39</v>
      </c>
      <c r="V201" s="104" t="s">
        <v>39</v>
      </c>
      <c r="W201" s="62" t="s">
        <v>544</v>
      </c>
      <c r="X201" s="182" t="s">
        <v>551</v>
      </c>
      <c r="Y201" s="184"/>
      <c r="Z201" s="65"/>
    </row>
    <row r="202" spans="1:26" s="50" customFormat="1" ht="30">
      <c r="A202" s="50" t="s">
        <v>21</v>
      </c>
      <c r="B202" s="51" t="s">
        <v>492</v>
      </c>
      <c r="C202" s="51" t="s">
        <v>540</v>
      </c>
      <c r="D202" s="51"/>
      <c r="E202" s="100" t="s">
        <v>552</v>
      </c>
      <c r="F202" s="101" t="s">
        <v>553</v>
      </c>
      <c r="G202" s="56" t="s">
        <v>554</v>
      </c>
      <c r="H202" s="54">
        <v>70</v>
      </c>
      <c r="I202" s="54"/>
      <c r="J202" s="56">
        <v>73.900000000000006</v>
      </c>
      <c r="K202" s="56">
        <v>73.3</v>
      </c>
      <c r="L202" s="56">
        <v>75.5</v>
      </c>
      <c r="M202" s="104">
        <v>76.599999999999994</v>
      </c>
      <c r="N202" s="58">
        <v>77.599999999999994</v>
      </c>
      <c r="O202" s="104">
        <v>73.8</v>
      </c>
      <c r="P202" s="59" t="s">
        <v>555</v>
      </c>
      <c r="Q202" s="178" t="s">
        <v>556</v>
      </c>
      <c r="R202" s="59" t="s">
        <v>557</v>
      </c>
      <c r="S202" s="59"/>
      <c r="T202" s="54">
        <v>80.25</v>
      </c>
      <c r="U202" s="102" t="s">
        <v>29</v>
      </c>
      <c r="V202" s="93" t="s">
        <v>29</v>
      </c>
      <c r="W202" s="62" t="s">
        <v>544</v>
      </c>
      <c r="X202" s="182" t="s">
        <v>558</v>
      </c>
      <c r="Y202" s="184"/>
      <c r="Z202" s="65"/>
    </row>
    <row r="203" spans="1:26" s="50" customFormat="1" ht="30" hidden="1">
      <c r="A203" s="50" t="s">
        <v>21</v>
      </c>
      <c r="B203" s="51" t="s">
        <v>492</v>
      </c>
      <c r="C203" s="51" t="s">
        <v>540</v>
      </c>
      <c r="D203" s="51"/>
      <c r="E203" s="52" t="s">
        <v>559</v>
      </c>
      <c r="F203" s="53" t="s">
        <v>560</v>
      </c>
      <c r="G203" s="56" t="s">
        <v>561</v>
      </c>
      <c r="H203" s="56">
        <v>200</v>
      </c>
      <c r="I203" s="56"/>
      <c r="J203" s="56">
        <v>200</v>
      </c>
      <c r="K203" s="56">
        <v>200</v>
      </c>
      <c r="L203" s="56">
        <v>200</v>
      </c>
      <c r="M203" s="104">
        <v>250</v>
      </c>
      <c r="N203" s="58">
        <v>200</v>
      </c>
      <c r="O203" s="104">
        <v>147</v>
      </c>
      <c r="P203" s="56">
        <v>200</v>
      </c>
      <c r="Q203" s="176">
        <v>468</v>
      </c>
      <c r="R203" s="56">
        <v>200</v>
      </c>
      <c r="S203" s="56"/>
      <c r="T203" s="56">
        <v>200</v>
      </c>
      <c r="U203" s="102" t="s">
        <v>39</v>
      </c>
      <c r="V203" s="104" t="s">
        <v>39</v>
      </c>
      <c r="W203" s="62" t="s">
        <v>544</v>
      </c>
      <c r="X203" s="182" t="s">
        <v>551</v>
      </c>
      <c r="Y203" s="64"/>
      <c r="Z203" s="65"/>
    </row>
    <row r="204" spans="1:26" s="50" customFormat="1" ht="30">
      <c r="A204" s="50" t="s">
        <v>21</v>
      </c>
      <c r="B204" s="51" t="s">
        <v>492</v>
      </c>
      <c r="C204" s="51" t="s">
        <v>540</v>
      </c>
      <c r="D204" s="51"/>
      <c r="E204" s="52" t="s">
        <v>562</v>
      </c>
      <c r="F204" s="53" t="s">
        <v>563</v>
      </c>
      <c r="G204" s="56" t="s">
        <v>564</v>
      </c>
      <c r="H204" s="56">
        <v>117</v>
      </c>
      <c r="I204" s="56"/>
      <c r="J204" s="56">
        <v>105</v>
      </c>
      <c r="K204" s="56">
        <v>31</v>
      </c>
      <c r="L204" s="56">
        <v>105</v>
      </c>
      <c r="M204" s="104">
        <v>20</v>
      </c>
      <c r="N204" s="58">
        <v>105</v>
      </c>
      <c r="O204" s="104">
        <v>21</v>
      </c>
      <c r="P204" s="96">
        <v>105</v>
      </c>
      <c r="Q204" s="178">
        <v>77</v>
      </c>
      <c r="R204" s="96">
        <v>95</v>
      </c>
      <c r="S204" s="96"/>
      <c r="T204" s="56">
        <v>95</v>
      </c>
      <c r="U204" s="102" t="s">
        <v>29</v>
      </c>
      <c r="V204" s="102" t="s">
        <v>29</v>
      </c>
      <c r="W204" s="62" t="s">
        <v>544</v>
      </c>
      <c r="X204" s="182" t="s">
        <v>468</v>
      </c>
      <c r="Y204" s="64"/>
      <c r="Z204" s="65"/>
    </row>
    <row r="205" spans="1:26" s="50" customFormat="1" hidden="1">
      <c r="B205" s="51"/>
      <c r="C205" s="51"/>
      <c r="D205" s="51"/>
      <c r="E205" s="140">
        <v>4</v>
      </c>
      <c r="F205" s="42" t="s">
        <v>565</v>
      </c>
      <c r="G205" s="81"/>
      <c r="H205" s="81"/>
      <c r="I205" s="81"/>
      <c r="J205" s="81"/>
      <c r="K205" s="81"/>
      <c r="L205" s="81"/>
      <c r="M205" s="109"/>
      <c r="N205" s="82"/>
      <c r="O205" s="109"/>
      <c r="P205" s="110"/>
      <c r="Q205" s="84"/>
      <c r="R205" s="110"/>
      <c r="S205" s="110"/>
      <c r="T205" s="81"/>
      <c r="U205" s="85"/>
      <c r="V205" s="81"/>
      <c r="W205" s="87"/>
      <c r="X205" s="88"/>
      <c r="Y205" s="64"/>
      <c r="Z205" s="65"/>
    </row>
    <row r="206" spans="1:26" s="50" customFormat="1" ht="30">
      <c r="A206" s="50" t="s">
        <v>21</v>
      </c>
      <c r="B206" s="51" t="s">
        <v>492</v>
      </c>
      <c r="C206" s="51" t="s">
        <v>565</v>
      </c>
      <c r="D206" s="51"/>
      <c r="E206" s="52" t="s">
        <v>422</v>
      </c>
      <c r="F206" s="53" t="s">
        <v>566</v>
      </c>
      <c r="G206" s="54" t="s">
        <v>567</v>
      </c>
      <c r="H206" s="56">
        <v>0</v>
      </c>
      <c r="I206" s="56"/>
      <c r="J206" s="98">
        <v>4000</v>
      </c>
      <c r="K206" s="58">
        <v>0</v>
      </c>
      <c r="L206" s="98">
        <v>8000</v>
      </c>
      <c r="M206" s="58">
        <v>1113</v>
      </c>
      <c r="N206" s="180">
        <v>12000</v>
      </c>
      <c r="O206" s="58">
        <v>1147</v>
      </c>
      <c r="P206" s="180">
        <v>16000</v>
      </c>
      <c r="Q206" s="176" t="s">
        <v>568</v>
      </c>
      <c r="R206" s="180">
        <v>20000</v>
      </c>
      <c r="S206" s="180"/>
      <c r="T206" s="180">
        <v>20000</v>
      </c>
      <c r="U206" s="102" t="s">
        <v>29</v>
      </c>
      <c r="V206" s="93" t="s">
        <v>29</v>
      </c>
      <c r="W206" s="62" t="s">
        <v>569</v>
      </c>
      <c r="X206" s="90"/>
      <c r="Y206" s="64"/>
      <c r="Z206" s="65"/>
    </row>
    <row r="207" spans="1:26" s="50" customFormat="1" ht="30">
      <c r="A207" s="50" t="s">
        <v>21</v>
      </c>
      <c r="B207" s="51" t="s">
        <v>492</v>
      </c>
      <c r="C207" s="51" t="s">
        <v>565</v>
      </c>
      <c r="D207" s="51"/>
      <c r="E207" s="52" t="s">
        <v>424</v>
      </c>
      <c r="F207" s="53" t="s">
        <v>570</v>
      </c>
      <c r="G207" s="54" t="s">
        <v>25</v>
      </c>
      <c r="H207" s="56">
        <v>0</v>
      </c>
      <c r="I207" s="56"/>
      <c r="J207" s="56">
        <v>20</v>
      </c>
      <c r="K207" s="56">
        <v>0</v>
      </c>
      <c r="L207" s="56">
        <v>40</v>
      </c>
      <c r="M207" s="56">
        <v>5</v>
      </c>
      <c r="N207" s="58">
        <v>60</v>
      </c>
      <c r="O207" s="58">
        <v>50</v>
      </c>
      <c r="P207" s="67">
        <v>80</v>
      </c>
      <c r="Q207" s="178" t="s">
        <v>571</v>
      </c>
      <c r="R207" s="67">
        <v>100</v>
      </c>
      <c r="S207" s="67"/>
      <c r="T207" s="56">
        <v>100</v>
      </c>
      <c r="U207" s="102" t="s">
        <v>29</v>
      </c>
      <c r="V207" s="93" t="s">
        <v>29</v>
      </c>
      <c r="W207" s="62" t="s">
        <v>569</v>
      </c>
      <c r="X207" s="90"/>
      <c r="Y207" s="64"/>
      <c r="Z207" s="65"/>
    </row>
    <row r="208" spans="1:26" s="50" customFormat="1" ht="30">
      <c r="A208" s="50" t="s">
        <v>21</v>
      </c>
      <c r="B208" s="51" t="s">
        <v>492</v>
      </c>
      <c r="C208" s="51" t="s">
        <v>565</v>
      </c>
      <c r="D208" s="51"/>
      <c r="E208" s="52" t="s">
        <v>426</v>
      </c>
      <c r="F208" s="53" t="s">
        <v>572</v>
      </c>
      <c r="G208" s="54" t="s">
        <v>25</v>
      </c>
      <c r="H208" s="56">
        <v>0</v>
      </c>
      <c r="I208" s="56"/>
      <c r="J208" s="56">
        <v>20</v>
      </c>
      <c r="K208" s="56">
        <v>0</v>
      </c>
      <c r="L208" s="56">
        <v>40</v>
      </c>
      <c r="M208" s="56">
        <v>2</v>
      </c>
      <c r="N208" s="58">
        <v>60</v>
      </c>
      <c r="O208" s="58">
        <v>35</v>
      </c>
      <c r="P208" s="67">
        <v>80</v>
      </c>
      <c r="Q208" s="178" t="s">
        <v>571</v>
      </c>
      <c r="R208" s="67">
        <v>100</v>
      </c>
      <c r="S208" s="67"/>
      <c r="T208" s="56">
        <v>100</v>
      </c>
      <c r="U208" s="102" t="s">
        <v>29</v>
      </c>
      <c r="V208" s="93" t="s">
        <v>29</v>
      </c>
      <c r="W208" s="62" t="s">
        <v>569</v>
      </c>
      <c r="X208" s="90"/>
      <c r="Y208" s="64"/>
      <c r="Z208" s="65"/>
    </row>
    <row r="209" spans="1:26" s="50" customFormat="1" ht="30">
      <c r="A209" s="50" t="s">
        <v>21</v>
      </c>
      <c r="B209" s="51" t="s">
        <v>492</v>
      </c>
      <c r="C209" s="51" t="s">
        <v>565</v>
      </c>
      <c r="D209" s="51"/>
      <c r="E209" s="52" t="s">
        <v>430</v>
      </c>
      <c r="F209" s="53" t="s">
        <v>573</v>
      </c>
      <c r="G209" s="54" t="s">
        <v>25</v>
      </c>
      <c r="H209" s="56">
        <v>0</v>
      </c>
      <c r="I209" s="56"/>
      <c r="J209" s="56">
        <v>13.04</v>
      </c>
      <c r="K209" s="56">
        <v>0</v>
      </c>
      <c r="L209" s="56">
        <v>26.09</v>
      </c>
      <c r="M209" s="58">
        <v>30</v>
      </c>
      <c r="N209" s="58">
        <v>39.130000000000003</v>
      </c>
      <c r="O209" s="58">
        <v>39</v>
      </c>
      <c r="P209" s="59" t="s">
        <v>574</v>
      </c>
      <c r="Q209" s="178" t="s">
        <v>571</v>
      </c>
      <c r="R209" s="67">
        <v>100</v>
      </c>
      <c r="S209" s="67"/>
      <c r="T209" s="56">
        <v>100</v>
      </c>
      <c r="U209" s="102" t="s">
        <v>29</v>
      </c>
      <c r="V209" s="102" t="s">
        <v>29</v>
      </c>
      <c r="W209" s="62" t="s">
        <v>569</v>
      </c>
      <c r="X209" s="90"/>
      <c r="Y209" s="64"/>
      <c r="Z209" s="65"/>
    </row>
    <row r="210" spans="1:26" s="50" customFormat="1" ht="30">
      <c r="A210" s="50" t="s">
        <v>21</v>
      </c>
      <c r="B210" s="51" t="s">
        <v>492</v>
      </c>
      <c r="C210" s="51" t="s">
        <v>565</v>
      </c>
      <c r="D210" s="51"/>
      <c r="E210" s="52" t="s">
        <v>432</v>
      </c>
      <c r="F210" s="53" t="s">
        <v>575</v>
      </c>
      <c r="G210" s="54" t="s">
        <v>576</v>
      </c>
      <c r="H210" s="56">
        <v>0</v>
      </c>
      <c r="I210" s="56"/>
      <c r="J210" s="56">
        <v>100</v>
      </c>
      <c r="K210" s="56">
        <v>0</v>
      </c>
      <c r="L210" s="56">
        <v>100</v>
      </c>
      <c r="M210" s="56">
        <v>0</v>
      </c>
      <c r="N210" s="58">
        <v>300</v>
      </c>
      <c r="O210" s="58">
        <v>0</v>
      </c>
      <c r="P210" s="96">
        <v>500</v>
      </c>
      <c r="Q210" s="58">
        <v>0</v>
      </c>
      <c r="R210" s="96">
        <v>500</v>
      </c>
      <c r="S210" s="96"/>
      <c r="T210" s="56">
        <v>500</v>
      </c>
      <c r="U210" s="102" t="s">
        <v>29</v>
      </c>
      <c r="V210" s="93" t="s">
        <v>29</v>
      </c>
      <c r="W210" s="62" t="s">
        <v>569</v>
      </c>
      <c r="X210" s="90"/>
      <c r="Y210" s="64"/>
      <c r="Z210" s="65"/>
    </row>
    <row r="211" spans="1:26" s="50" customFormat="1" hidden="1">
      <c r="B211" s="51"/>
      <c r="C211" s="51"/>
      <c r="D211" s="51"/>
      <c r="E211" s="140">
        <v>5</v>
      </c>
      <c r="F211" s="42" t="s">
        <v>577</v>
      </c>
      <c r="G211" s="80"/>
      <c r="H211" s="81"/>
      <c r="I211" s="81"/>
      <c r="J211" s="81"/>
      <c r="K211" s="81"/>
      <c r="L211" s="81"/>
      <c r="M211" s="81"/>
      <c r="N211" s="82"/>
      <c r="O211" s="82"/>
      <c r="P211" s="110"/>
      <c r="Q211" s="84"/>
      <c r="R211" s="110"/>
      <c r="S211" s="110"/>
      <c r="T211" s="81"/>
      <c r="U211" s="85"/>
      <c r="V211" s="86"/>
      <c r="W211" s="87"/>
      <c r="X211" s="88"/>
      <c r="Y211" s="64"/>
      <c r="Z211" s="65"/>
    </row>
    <row r="212" spans="1:26" s="50" customFormat="1" ht="30" hidden="1">
      <c r="A212" s="50" t="s">
        <v>21</v>
      </c>
      <c r="B212" s="51" t="s">
        <v>492</v>
      </c>
      <c r="C212" s="51" t="s">
        <v>577</v>
      </c>
      <c r="D212" s="51"/>
      <c r="E212" s="52" t="s">
        <v>437</v>
      </c>
      <c r="F212" s="53" t="s">
        <v>578</v>
      </c>
      <c r="G212" s="54" t="s">
        <v>579</v>
      </c>
      <c r="H212" s="56" t="s">
        <v>580</v>
      </c>
      <c r="I212" s="56"/>
      <c r="J212" s="56" t="s">
        <v>580</v>
      </c>
      <c r="K212" s="56" t="s">
        <v>580</v>
      </c>
      <c r="L212" s="56" t="s">
        <v>580</v>
      </c>
      <c r="M212" s="56" t="s">
        <v>580</v>
      </c>
      <c r="N212" s="56" t="s">
        <v>580</v>
      </c>
      <c r="O212" s="104" t="s">
        <v>580</v>
      </c>
      <c r="P212" s="124" t="s">
        <v>580</v>
      </c>
      <c r="Q212" s="70" t="s">
        <v>580</v>
      </c>
      <c r="R212" s="124" t="s">
        <v>580</v>
      </c>
      <c r="S212" s="124"/>
      <c r="T212" s="56" t="s">
        <v>580</v>
      </c>
      <c r="U212" s="102" t="s">
        <v>39</v>
      </c>
      <c r="V212" s="104" t="s">
        <v>39</v>
      </c>
      <c r="W212" s="62" t="s">
        <v>415</v>
      </c>
      <c r="X212" s="90"/>
      <c r="Y212" s="64"/>
      <c r="Z212" s="65"/>
    </row>
    <row r="213" spans="1:26" s="50" customFormat="1" ht="30" hidden="1">
      <c r="A213" s="50" t="s">
        <v>21</v>
      </c>
      <c r="B213" s="51" t="s">
        <v>492</v>
      </c>
      <c r="C213" s="51" t="s">
        <v>577</v>
      </c>
      <c r="D213" s="51"/>
      <c r="E213" s="52" t="s">
        <v>440</v>
      </c>
      <c r="F213" s="53" t="s">
        <v>581</v>
      </c>
      <c r="G213" s="54" t="s">
        <v>579</v>
      </c>
      <c r="H213" s="56" t="s">
        <v>580</v>
      </c>
      <c r="I213" s="56"/>
      <c r="J213" s="56" t="s">
        <v>580</v>
      </c>
      <c r="K213" s="56" t="s">
        <v>580</v>
      </c>
      <c r="L213" s="56" t="s">
        <v>580</v>
      </c>
      <c r="M213" s="56" t="s">
        <v>580</v>
      </c>
      <c r="N213" s="56" t="s">
        <v>580</v>
      </c>
      <c r="O213" s="104" t="s">
        <v>580</v>
      </c>
      <c r="P213" s="124" t="s">
        <v>580</v>
      </c>
      <c r="Q213" s="70" t="s">
        <v>580</v>
      </c>
      <c r="R213" s="124" t="s">
        <v>580</v>
      </c>
      <c r="S213" s="124"/>
      <c r="T213" s="56" t="s">
        <v>580</v>
      </c>
      <c r="U213" s="102" t="s">
        <v>39</v>
      </c>
      <c r="V213" s="104" t="s">
        <v>39</v>
      </c>
      <c r="W213" s="62" t="s">
        <v>415</v>
      </c>
      <c r="X213" s="90"/>
      <c r="Y213" s="64"/>
      <c r="Z213" s="65"/>
    </row>
    <row r="214" spans="1:26" s="50" customFormat="1" ht="30">
      <c r="A214" s="50" t="s">
        <v>21</v>
      </c>
      <c r="B214" s="51" t="s">
        <v>492</v>
      </c>
      <c r="C214" s="51" t="s">
        <v>577</v>
      </c>
      <c r="D214" s="51"/>
      <c r="E214" s="52" t="s">
        <v>582</v>
      </c>
      <c r="F214" s="53" t="s">
        <v>583</v>
      </c>
      <c r="G214" s="54" t="s">
        <v>584</v>
      </c>
      <c r="H214" s="56">
        <v>67.84</v>
      </c>
      <c r="I214" s="56"/>
      <c r="J214" s="56">
        <v>69</v>
      </c>
      <c r="K214" s="56">
        <v>66.58</v>
      </c>
      <c r="L214" s="56">
        <v>72</v>
      </c>
      <c r="M214" s="56">
        <v>80.73</v>
      </c>
      <c r="N214" s="58">
        <v>75</v>
      </c>
      <c r="O214" s="104">
        <v>78.66</v>
      </c>
      <c r="P214" s="56">
        <v>78</v>
      </c>
      <c r="Q214" s="105">
        <v>57.14</v>
      </c>
      <c r="R214" s="56">
        <v>80</v>
      </c>
      <c r="S214" s="56"/>
      <c r="T214" s="56">
        <v>80</v>
      </c>
      <c r="U214" s="102" t="s">
        <v>29</v>
      </c>
      <c r="V214" s="102" t="s">
        <v>29</v>
      </c>
      <c r="W214" s="62" t="s">
        <v>415</v>
      </c>
      <c r="X214" s="90"/>
      <c r="Y214" s="64"/>
      <c r="Z214" s="65"/>
    </row>
    <row r="215" spans="1:26" s="50" customFormat="1" ht="30">
      <c r="A215" s="50" t="s">
        <v>21</v>
      </c>
      <c r="B215" s="51" t="s">
        <v>492</v>
      </c>
      <c r="C215" s="51" t="s">
        <v>577</v>
      </c>
      <c r="D215" s="51"/>
      <c r="E215" s="52" t="s">
        <v>585</v>
      </c>
      <c r="F215" s="53" t="s">
        <v>586</v>
      </c>
      <c r="G215" s="54" t="s">
        <v>584</v>
      </c>
      <c r="H215" s="56">
        <v>89.87</v>
      </c>
      <c r="I215" s="56"/>
      <c r="J215" s="56">
        <v>90.5</v>
      </c>
      <c r="K215" s="56">
        <v>88.33</v>
      </c>
      <c r="L215" s="56">
        <v>91.5</v>
      </c>
      <c r="M215" s="56">
        <v>90.66</v>
      </c>
      <c r="N215" s="58">
        <v>93</v>
      </c>
      <c r="O215" s="104">
        <v>89.48</v>
      </c>
      <c r="P215" s="56">
        <v>95</v>
      </c>
      <c r="Q215" s="105">
        <v>89.63</v>
      </c>
      <c r="R215" s="56">
        <v>97</v>
      </c>
      <c r="S215" s="56"/>
      <c r="T215" s="56">
        <v>97</v>
      </c>
      <c r="U215" s="102" t="s">
        <v>29</v>
      </c>
      <c r="V215" s="102" t="s">
        <v>29</v>
      </c>
      <c r="W215" s="62" t="s">
        <v>415</v>
      </c>
      <c r="X215" s="90"/>
      <c r="Y215" s="64"/>
      <c r="Z215" s="65"/>
    </row>
    <row r="216" spans="1:26" s="50" customFormat="1" ht="30" hidden="1">
      <c r="A216" s="50" t="s">
        <v>21</v>
      </c>
      <c r="B216" s="51" t="s">
        <v>492</v>
      </c>
      <c r="C216" s="51" t="s">
        <v>577</v>
      </c>
      <c r="D216" s="51"/>
      <c r="E216" s="52" t="s">
        <v>587</v>
      </c>
      <c r="F216" s="53" t="s">
        <v>588</v>
      </c>
      <c r="G216" s="54" t="s">
        <v>584</v>
      </c>
      <c r="H216" s="56">
        <v>65.180000000000007</v>
      </c>
      <c r="I216" s="56"/>
      <c r="J216" s="56">
        <v>66</v>
      </c>
      <c r="K216" s="56">
        <v>56.48</v>
      </c>
      <c r="L216" s="56">
        <v>67.25</v>
      </c>
      <c r="M216" s="56">
        <v>65.739999999999995</v>
      </c>
      <c r="N216" s="58">
        <v>69</v>
      </c>
      <c r="O216" s="104">
        <v>60.59</v>
      </c>
      <c r="P216" s="56">
        <v>71</v>
      </c>
      <c r="Q216" s="105">
        <v>76.52</v>
      </c>
      <c r="R216" s="56">
        <v>72</v>
      </c>
      <c r="S216" s="56"/>
      <c r="T216" s="56">
        <v>72</v>
      </c>
      <c r="U216" s="102" t="s">
        <v>39</v>
      </c>
      <c r="V216" s="104" t="s">
        <v>39</v>
      </c>
      <c r="W216" s="62" t="s">
        <v>415</v>
      </c>
      <c r="X216" s="90"/>
      <c r="Y216" s="64"/>
      <c r="Z216" s="65"/>
    </row>
    <row r="217" spans="1:26" s="50" customFormat="1" ht="30" hidden="1">
      <c r="A217" s="50" t="s">
        <v>21</v>
      </c>
      <c r="B217" s="51" t="s">
        <v>492</v>
      </c>
      <c r="C217" s="51" t="s">
        <v>577</v>
      </c>
      <c r="D217" s="51"/>
      <c r="E217" s="52" t="s">
        <v>589</v>
      </c>
      <c r="F217" s="53" t="s">
        <v>590</v>
      </c>
      <c r="G217" s="54" t="s">
        <v>579</v>
      </c>
      <c r="H217" s="56" t="s">
        <v>580</v>
      </c>
      <c r="I217" s="56"/>
      <c r="J217" s="56" t="s">
        <v>580</v>
      </c>
      <c r="K217" s="56" t="s">
        <v>580</v>
      </c>
      <c r="L217" s="56" t="s">
        <v>580</v>
      </c>
      <c r="M217" s="56" t="s">
        <v>580</v>
      </c>
      <c r="N217" s="56" t="s">
        <v>580</v>
      </c>
      <c r="O217" s="104" t="s">
        <v>580</v>
      </c>
      <c r="P217" s="124" t="s">
        <v>580</v>
      </c>
      <c r="Q217" s="70" t="s">
        <v>580</v>
      </c>
      <c r="R217" s="124" t="s">
        <v>580</v>
      </c>
      <c r="S217" s="124"/>
      <c r="T217" s="56" t="s">
        <v>580</v>
      </c>
      <c r="U217" s="102" t="s">
        <v>39</v>
      </c>
      <c r="V217" s="104" t="s">
        <v>39</v>
      </c>
      <c r="W217" s="62" t="s">
        <v>415</v>
      </c>
      <c r="X217" s="90"/>
      <c r="Y217" s="64"/>
      <c r="Z217" s="65"/>
    </row>
    <row r="218" spans="1:26" s="50" customFormat="1" ht="30">
      <c r="A218" s="50" t="s">
        <v>21</v>
      </c>
      <c r="B218" s="51" t="s">
        <v>492</v>
      </c>
      <c r="C218" s="51" t="s">
        <v>577</v>
      </c>
      <c r="D218" s="51"/>
      <c r="E218" s="52" t="s">
        <v>591</v>
      </c>
      <c r="F218" s="53" t="s">
        <v>592</v>
      </c>
      <c r="G218" s="54" t="s">
        <v>579</v>
      </c>
      <c r="H218" s="56" t="s">
        <v>580</v>
      </c>
      <c r="I218" s="56"/>
      <c r="J218" s="56" t="s">
        <v>580</v>
      </c>
      <c r="K218" s="56" t="s">
        <v>580</v>
      </c>
      <c r="L218" s="56" t="s">
        <v>580</v>
      </c>
      <c r="M218" s="56" t="s">
        <v>580</v>
      </c>
      <c r="N218" s="56" t="s">
        <v>580</v>
      </c>
      <c r="O218" s="104" t="s">
        <v>580</v>
      </c>
      <c r="P218" s="124" t="s">
        <v>580</v>
      </c>
      <c r="Q218" s="124" t="s">
        <v>593</v>
      </c>
      <c r="R218" s="124" t="s">
        <v>580</v>
      </c>
      <c r="S218" s="124"/>
      <c r="T218" s="56" t="s">
        <v>580</v>
      </c>
      <c r="U218" s="102" t="s">
        <v>29</v>
      </c>
      <c r="V218" s="102" t="s">
        <v>39</v>
      </c>
      <c r="W218" s="62" t="s">
        <v>415</v>
      </c>
      <c r="X218" s="90"/>
      <c r="Y218" s="64"/>
      <c r="Z218" s="65"/>
    </row>
    <row r="219" spans="1:26" s="50" customFormat="1" ht="30" hidden="1">
      <c r="B219" s="51"/>
      <c r="C219" s="51"/>
      <c r="D219" s="51"/>
      <c r="E219" s="140">
        <v>6</v>
      </c>
      <c r="F219" s="42" t="s">
        <v>594</v>
      </c>
      <c r="G219" s="80"/>
      <c r="H219" s="81"/>
      <c r="I219" s="81"/>
      <c r="J219" s="81"/>
      <c r="K219" s="81"/>
      <c r="L219" s="81"/>
      <c r="M219" s="81"/>
      <c r="N219" s="81"/>
      <c r="O219" s="109"/>
      <c r="P219" s="161"/>
      <c r="Q219" s="171"/>
      <c r="R219" s="161"/>
      <c r="S219" s="161"/>
      <c r="T219" s="81"/>
      <c r="U219" s="85"/>
      <c r="V219" s="111"/>
      <c r="W219" s="87"/>
      <c r="X219" s="88"/>
      <c r="Y219" s="64"/>
      <c r="Z219" s="65"/>
    </row>
    <row r="220" spans="1:26" s="50" customFormat="1" ht="30" hidden="1">
      <c r="A220" s="50" t="s">
        <v>21</v>
      </c>
      <c r="B220" s="51" t="s">
        <v>492</v>
      </c>
      <c r="C220" s="51" t="s">
        <v>594</v>
      </c>
      <c r="D220" s="51"/>
      <c r="E220" s="52" t="s">
        <v>455</v>
      </c>
      <c r="F220" s="53" t="s">
        <v>595</v>
      </c>
      <c r="G220" s="54" t="s">
        <v>25</v>
      </c>
      <c r="H220" s="56">
        <v>48.28</v>
      </c>
      <c r="I220" s="56"/>
      <c r="J220" s="56">
        <v>53.1</v>
      </c>
      <c r="K220" s="56">
        <v>53.1</v>
      </c>
      <c r="L220" s="56">
        <v>58.41</v>
      </c>
      <c r="M220" s="104">
        <v>95</v>
      </c>
      <c r="N220" s="58">
        <v>64.25</v>
      </c>
      <c r="O220" s="58">
        <v>94.35</v>
      </c>
      <c r="P220" s="59" t="s">
        <v>596</v>
      </c>
      <c r="Q220" s="176" t="s">
        <v>597</v>
      </c>
      <c r="R220" s="59" t="s">
        <v>598</v>
      </c>
      <c r="S220" s="59"/>
      <c r="T220" s="56">
        <v>77.73</v>
      </c>
      <c r="U220" s="102" t="s">
        <v>39</v>
      </c>
      <c r="V220" s="104" t="s">
        <v>39</v>
      </c>
      <c r="W220" s="62" t="s">
        <v>599</v>
      </c>
      <c r="X220" s="90"/>
      <c r="Y220" s="64"/>
      <c r="Z220" s="65"/>
    </row>
    <row r="221" spans="1:26" s="50" customFormat="1" ht="30">
      <c r="A221" s="50" t="s">
        <v>21</v>
      </c>
      <c r="B221" s="51" t="s">
        <v>492</v>
      </c>
      <c r="C221" s="51" t="s">
        <v>594</v>
      </c>
      <c r="D221" s="51"/>
      <c r="E221" s="52" t="s">
        <v>472</v>
      </c>
      <c r="F221" s="53" t="s">
        <v>600</v>
      </c>
      <c r="G221" s="54" t="s">
        <v>25</v>
      </c>
      <c r="H221" s="56">
        <v>79.959999999999994</v>
      </c>
      <c r="I221" s="56"/>
      <c r="J221" s="56">
        <v>81.5</v>
      </c>
      <c r="K221" s="56">
        <v>81.5</v>
      </c>
      <c r="L221" s="56">
        <v>85</v>
      </c>
      <c r="M221" s="104">
        <v>85</v>
      </c>
      <c r="N221" s="58">
        <v>87</v>
      </c>
      <c r="O221" s="58">
        <v>87.49</v>
      </c>
      <c r="P221" s="56">
        <v>88</v>
      </c>
      <c r="Q221" s="176" t="s">
        <v>601</v>
      </c>
      <c r="R221" s="56">
        <v>95</v>
      </c>
      <c r="S221" s="56"/>
      <c r="T221" s="56">
        <v>95</v>
      </c>
      <c r="U221" s="102" t="s">
        <v>29</v>
      </c>
      <c r="V221" s="102" t="s">
        <v>29</v>
      </c>
      <c r="W221" s="62" t="s">
        <v>599</v>
      </c>
      <c r="X221" s="90"/>
      <c r="Y221" s="64"/>
      <c r="Z221" s="65"/>
    </row>
    <row r="222" spans="1:26" s="50" customFormat="1" ht="30" hidden="1">
      <c r="A222" s="50" t="s">
        <v>21</v>
      </c>
      <c r="B222" s="51" t="s">
        <v>492</v>
      </c>
      <c r="C222" s="51" t="s">
        <v>594</v>
      </c>
      <c r="D222" s="51"/>
      <c r="E222" s="52" t="s">
        <v>474</v>
      </c>
      <c r="F222" s="53" t="s">
        <v>602</v>
      </c>
      <c r="G222" s="54" t="s">
        <v>25</v>
      </c>
      <c r="H222" s="56">
        <v>8.9499999999999993</v>
      </c>
      <c r="I222" s="56"/>
      <c r="J222" s="56">
        <v>30</v>
      </c>
      <c r="K222" s="56">
        <v>30</v>
      </c>
      <c r="L222" s="56">
        <v>32</v>
      </c>
      <c r="M222" s="56">
        <v>0.37</v>
      </c>
      <c r="N222" s="58">
        <v>34</v>
      </c>
      <c r="O222" s="58">
        <v>45.21</v>
      </c>
      <c r="P222" s="56">
        <v>36</v>
      </c>
      <c r="Q222" s="176" t="s">
        <v>603</v>
      </c>
      <c r="R222" s="56">
        <v>38</v>
      </c>
      <c r="S222" s="56"/>
      <c r="T222" s="56">
        <v>38</v>
      </c>
      <c r="U222" s="102" t="s">
        <v>39</v>
      </c>
      <c r="V222" s="104" t="s">
        <v>39</v>
      </c>
      <c r="W222" s="62" t="s">
        <v>599</v>
      </c>
      <c r="X222" s="90"/>
      <c r="Y222" s="64"/>
      <c r="Z222" s="65"/>
    </row>
    <row r="223" spans="1:26" s="50" customFormat="1" ht="30" hidden="1">
      <c r="A223" s="50" t="s">
        <v>21</v>
      </c>
      <c r="B223" s="51" t="s">
        <v>492</v>
      </c>
      <c r="C223" s="51" t="s">
        <v>594</v>
      </c>
      <c r="D223" s="51"/>
      <c r="E223" s="52" t="s">
        <v>478</v>
      </c>
      <c r="F223" s="53" t="s">
        <v>604</v>
      </c>
      <c r="G223" s="54" t="s">
        <v>25</v>
      </c>
      <c r="H223" s="56">
        <v>65.13</v>
      </c>
      <c r="I223" s="56"/>
      <c r="J223" s="56">
        <v>85</v>
      </c>
      <c r="K223" s="56">
        <v>85</v>
      </c>
      <c r="L223" s="56">
        <v>90</v>
      </c>
      <c r="M223" s="56">
        <v>93.12</v>
      </c>
      <c r="N223" s="58">
        <v>95</v>
      </c>
      <c r="O223" s="58">
        <v>99.49</v>
      </c>
      <c r="P223" s="56">
        <v>98</v>
      </c>
      <c r="Q223" s="178" t="s">
        <v>605</v>
      </c>
      <c r="R223" s="56">
        <v>99</v>
      </c>
      <c r="S223" s="56"/>
      <c r="T223" s="56">
        <v>99</v>
      </c>
      <c r="U223" s="102" t="s">
        <v>39</v>
      </c>
      <c r="V223" s="98" t="s">
        <v>39</v>
      </c>
      <c r="W223" s="62" t="s">
        <v>599</v>
      </c>
      <c r="X223" s="90"/>
      <c r="Y223" s="64"/>
      <c r="Z223" s="65"/>
    </row>
    <row r="224" spans="1:26" s="50" customFormat="1" ht="30" hidden="1">
      <c r="A224" s="50" t="s">
        <v>21</v>
      </c>
      <c r="B224" s="51" t="s">
        <v>492</v>
      </c>
      <c r="C224" s="51" t="s">
        <v>594</v>
      </c>
      <c r="D224" s="51"/>
      <c r="E224" s="52" t="s">
        <v>482</v>
      </c>
      <c r="F224" s="53" t="s">
        <v>606</v>
      </c>
      <c r="G224" s="54" t="s">
        <v>25</v>
      </c>
      <c r="H224" s="56">
        <v>38.369999999999997</v>
      </c>
      <c r="I224" s="56"/>
      <c r="J224" s="56">
        <v>82.5</v>
      </c>
      <c r="K224" s="56">
        <v>82.5</v>
      </c>
      <c r="L224" s="56">
        <v>85</v>
      </c>
      <c r="M224" s="56">
        <v>81.099999999999994</v>
      </c>
      <c r="N224" s="58">
        <v>86</v>
      </c>
      <c r="O224" s="58">
        <v>87.03</v>
      </c>
      <c r="P224" s="56">
        <v>87</v>
      </c>
      <c r="Q224" s="176" t="s">
        <v>607</v>
      </c>
      <c r="R224" s="56">
        <v>88</v>
      </c>
      <c r="S224" s="56"/>
      <c r="T224" s="56">
        <v>88</v>
      </c>
      <c r="U224" s="92" t="s">
        <v>39</v>
      </c>
      <c r="V224" s="99" t="s">
        <v>29</v>
      </c>
      <c r="W224" s="62" t="s">
        <v>599</v>
      </c>
      <c r="X224" s="90"/>
      <c r="Y224" s="64"/>
      <c r="Z224" s="65"/>
    </row>
    <row r="225" spans="1:26" s="50" customFormat="1" hidden="1">
      <c r="B225" s="51"/>
      <c r="C225" s="51"/>
      <c r="D225" s="51"/>
      <c r="E225" s="140">
        <v>7</v>
      </c>
      <c r="F225" s="42" t="s">
        <v>608</v>
      </c>
      <c r="G225" s="80"/>
      <c r="H225" s="81"/>
      <c r="I225" s="81"/>
      <c r="J225" s="81"/>
      <c r="K225" s="81"/>
      <c r="L225" s="81"/>
      <c r="M225" s="81"/>
      <c r="N225" s="82"/>
      <c r="O225" s="82"/>
      <c r="P225" s="81"/>
      <c r="Q225" s="114"/>
      <c r="R225" s="81"/>
      <c r="S225" s="81"/>
      <c r="T225" s="81"/>
      <c r="U225" s="85"/>
      <c r="V225" s="81"/>
      <c r="W225" s="87"/>
      <c r="X225" s="88"/>
      <c r="Y225" s="64"/>
      <c r="Z225" s="65"/>
    </row>
    <row r="226" spans="1:26" s="50" customFormat="1" ht="30" hidden="1">
      <c r="A226" s="50" t="s">
        <v>21</v>
      </c>
      <c r="B226" s="51" t="s">
        <v>492</v>
      </c>
      <c r="C226" s="51" t="s">
        <v>608</v>
      </c>
      <c r="D226" s="51"/>
      <c r="E226" s="52" t="s">
        <v>609</v>
      </c>
      <c r="F226" s="53" t="s">
        <v>610</v>
      </c>
      <c r="G226" s="54" t="s">
        <v>611</v>
      </c>
      <c r="H226" s="56">
        <v>23</v>
      </c>
      <c r="I226" s="56"/>
      <c r="J226" s="56">
        <v>23</v>
      </c>
      <c r="K226" s="56">
        <v>23</v>
      </c>
      <c r="L226" s="56">
        <v>23</v>
      </c>
      <c r="M226" s="56">
        <v>23</v>
      </c>
      <c r="N226" s="58">
        <v>23</v>
      </c>
      <c r="O226" s="104">
        <v>23</v>
      </c>
      <c r="P226" s="96">
        <v>23</v>
      </c>
      <c r="Q226" s="67">
        <v>23</v>
      </c>
      <c r="R226" s="96">
        <v>46</v>
      </c>
      <c r="S226" s="96"/>
      <c r="T226" s="56">
        <v>138</v>
      </c>
      <c r="U226" s="92" t="s">
        <v>39</v>
      </c>
      <c r="V226" s="104" t="s">
        <v>29</v>
      </c>
      <c r="W226" s="62" t="s">
        <v>612</v>
      </c>
      <c r="X226" s="90"/>
      <c r="Y226" s="64"/>
      <c r="Z226" s="65"/>
    </row>
    <row r="227" spans="1:26" s="50" customFormat="1" ht="30">
      <c r="A227" s="50" t="s">
        <v>21</v>
      </c>
      <c r="B227" s="51" t="s">
        <v>492</v>
      </c>
      <c r="C227" s="51" t="s">
        <v>608</v>
      </c>
      <c r="D227" s="51"/>
      <c r="E227" s="52" t="s">
        <v>613</v>
      </c>
      <c r="F227" s="53" t="s">
        <v>614</v>
      </c>
      <c r="G227" s="54" t="s">
        <v>611</v>
      </c>
      <c r="H227" s="56">
        <v>23</v>
      </c>
      <c r="I227" s="56"/>
      <c r="J227" s="56">
        <v>23</v>
      </c>
      <c r="K227" s="56">
        <v>23</v>
      </c>
      <c r="L227" s="56">
        <v>23</v>
      </c>
      <c r="M227" s="56">
        <v>23</v>
      </c>
      <c r="N227" s="58">
        <v>23</v>
      </c>
      <c r="O227" s="104">
        <v>23</v>
      </c>
      <c r="P227" s="96">
        <v>23</v>
      </c>
      <c r="Q227" s="67">
        <v>22</v>
      </c>
      <c r="R227" s="96">
        <v>23</v>
      </c>
      <c r="S227" s="96"/>
      <c r="T227" s="56">
        <v>115</v>
      </c>
      <c r="U227" s="102" t="s">
        <v>29</v>
      </c>
      <c r="V227" s="102" t="s">
        <v>29</v>
      </c>
      <c r="W227" s="62" t="s">
        <v>612</v>
      </c>
      <c r="X227" s="90"/>
      <c r="Y227" s="64"/>
      <c r="Z227" s="65"/>
    </row>
    <row r="228" spans="1:26" s="50" customFormat="1" ht="30">
      <c r="A228" s="50" t="s">
        <v>21</v>
      </c>
      <c r="B228" s="51" t="s">
        <v>492</v>
      </c>
      <c r="C228" s="51" t="s">
        <v>608</v>
      </c>
      <c r="D228" s="51"/>
      <c r="E228" s="185" t="s">
        <v>615</v>
      </c>
      <c r="F228" s="157" t="s">
        <v>616</v>
      </c>
      <c r="G228" s="186" t="s">
        <v>25</v>
      </c>
      <c r="H228" s="58">
        <v>42</v>
      </c>
      <c r="I228" s="58"/>
      <c r="J228" s="58">
        <v>45</v>
      </c>
      <c r="K228" s="58">
        <v>45</v>
      </c>
      <c r="L228" s="58">
        <v>50</v>
      </c>
      <c r="M228" s="58">
        <v>47</v>
      </c>
      <c r="N228" s="58">
        <v>55</v>
      </c>
      <c r="O228" s="104">
        <v>60</v>
      </c>
      <c r="P228" s="67">
        <v>65</v>
      </c>
      <c r="Q228" s="67">
        <v>61</v>
      </c>
      <c r="R228" s="67">
        <v>65</v>
      </c>
      <c r="S228" s="67"/>
      <c r="T228" s="58">
        <v>65</v>
      </c>
      <c r="U228" s="102" t="s">
        <v>29</v>
      </c>
      <c r="V228" s="102" t="s">
        <v>29</v>
      </c>
      <c r="W228" s="62" t="s">
        <v>612</v>
      </c>
      <c r="X228" s="90"/>
      <c r="Y228" s="64"/>
      <c r="Z228" s="65"/>
    </row>
    <row r="229" spans="1:26" s="50" customFormat="1" ht="30" hidden="1">
      <c r="A229" s="50" t="s">
        <v>21</v>
      </c>
      <c r="B229" s="51" t="s">
        <v>492</v>
      </c>
      <c r="C229" s="51" t="s">
        <v>608</v>
      </c>
      <c r="D229" s="51"/>
      <c r="E229" s="52" t="s">
        <v>617</v>
      </c>
      <c r="F229" s="53" t="s">
        <v>618</v>
      </c>
      <c r="G229" s="54" t="s">
        <v>25</v>
      </c>
      <c r="H229" s="56">
        <v>1.38</v>
      </c>
      <c r="I229" s="56"/>
      <c r="J229" s="56">
        <v>1.38</v>
      </c>
      <c r="K229" s="56">
        <v>1.38</v>
      </c>
      <c r="L229" s="56">
        <v>1.38</v>
      </c>
      <c r="M229" s="56">
        <v>1.38</v>
      </c>
      <c r="N229" s="58">
        <v>1.38</v>
      </c>
      <c r="O229" s="104">
        <v>1</v>
      </c>
      <c r="P229" s="56">
        <v>1.38</v>
      </c>
      <c r="Q229" s="152">
        <v>2</v>
      </c>
      <c r="R229" s="56">
        <v>1.38</v>
      </c>
      <c r="S229" s="56"/>
      <c r="T229" s="56">
        <v>6.9</v>
      </c>
      <c r="U229" s="92" t="s">
        <v>39</v>
      </c>
      <c r="V229" s="104" t="s">
        <v>29</v>
      </c>
      <c r="W229" s="62" t="s">
        <v>612</v>
      </c>
      <c r="X229" s="90"/>
      <c r="Y229" s="64"/>
      <c r="Z229" s="65"/>
    </row>
    <row r="230" spans="1:26" s="50" customFormat="1" ht="30" hidden="1">
      <c r="A230" s="50" t="s">
        <v>21</v>
      </c>
      <c r="B230" s="51" t="s">
        <v>492</v>
      </c>
      <c r="C230" s="51" t="s">
        <v>608</v>
      </c>
      <c r="D230" s="51"/>
      <c r="E230" s="52" t="s">
        <v>619</v>
      </c>
      <c r="F230" s="53" t="s">
        <v>620</v>
      </c>
      <c r="G230" s="54" t="s">
        <v>25</v>
      </c>
      <c r="H230" s="56">
        <v>2</v>
      </c>
      <c r="I230" s="56"/>
      <c r="J230" s="56">
        <v>2</v>
      </c>
      <c r="K230" s="56">
        <v>2</v>
      </c>
      <c r="L230" s="56">
        <v>2</v>
      </c>
      <c r="M230" s="56">
        <v>91</v>
      </c>
      <c r="N230" s="58">
        <v>3.85</v>
      </c>
      <c r="O230" s="104">
        <v>90</v>
      </c>
      <c r="P230" s="59" t="s">
        <v>621</v>
      </c>
      <c r="Q230" s="67">
        <v>92</v>
      </c>
      <c r="R230" s="67">
        <v>5</v>
      </c>
      <c r="S230" s="67"/>
      <c r="T230" s="56">
        <v>5</v>
      </c>
      <c r="U230" s="145" t="s">
        <v>40</v>
      </c>
      <c r="V230" s="145" t="s">
        <v>40</v>
      </c>
      <c r="W230" s="62" t="s">
        <v>612</v>
      </c>
      <c r="X230" s="90"/>
      <c r="Y230" s="64"/>
      <c r="Z230" s="65"/>
    </row>
    <row r="231" spans="1:26" s="50" customFormat="1" ht="30">
      <c r="A231" s="50" t="s">
        <v>21</v>
      </c>
      <c r="B231" s="51" t="s">
        <v>492</v>
      </c>
      <c r="C231" s="51" t="s">
        <v>608</v>
      </c>
      <c r="D231" s="51"/>
      <c r="E231" s="52" t="s">
        <v>622</v>
      </c>
      <c r="F231" s="53" t="s">
        <v>623</v>
      </c>
      <c r="G231" s="54" t="s">
        <v>25</v>
      </c>
      <c r="H231" s="56">
        <v>14</v>
      </c>
      <c r="I231" s="56"/>
      <c r="J231" s="56">
        <v>15</v>
      </c>
      <c r="K231" s="56">
        <v>15.16</v>
      </c>
      <c r="L231" s="56">
        <v>30</v>
      </c>
      <c r="M231" s="56">
        <v>19</v>
      </c>
      <c r="N231" s="58">
        <v>33</v>
      </c>
      <c r="O231" s="104">
        <v>22.92</v>
      </c>
      <c r="P231" s="96">
        <v>37</v>
      </c>
      <c r="Q231" s="67">
        <v>23</v>
      </c>
      <c r="R231" s="96">
        <v>40</v>
      </c>
      <c r="S231" s="96"/>
      <c r="T231" s="56">
        <v>40</v>
      </c>
      <c r="U231" s="102" t="s">
        <v>29</v>
      </c>
      <c r="V231" s="102" t="s">
        <v>29</v>
      </c>
      <c r="W231" s="62" t="s">
        <v>612</v>
      </c>
      <c r="X231" s="90"/>
      <c r="Y231" s="64"/>
      <c r="Z231" s="65"/>
    </row>
    <row r="232" spans="1:26" s="50" customFormat="1" ht="30" hidden="1">
      <c r="A232" s="50" t="s">
        <v>21</v>
      </c>
      <c r="B232" s="51" t="s">
        <v>492</v>
      </c>
      <c r="C232" s="51" t="s">
        <v>608</v>
      </c>
      <c r="D232" s="51"/>
      <c r="E232" s="52" t="s">
        <v>624</v>
      </c>
      <c r="F232" s="53" t="s">
        <v>625</v>
      </c>
      <c r="G232" s="54" t="s">
        <v>25</v>
      </c>
      <c r="H232" s="56">
        <v>63</v>
      </c>
      <c r="I232" s="56"/>
      <c r="J232" s="56">
        <v>65</v>
      </c>
      <c r="K232" s="56">
        <v>65</v>
      </c>
      <c r="L232" s="56">
        <v>67</v>
      </c>
      <c r="M232" s="56">
        <v>67</v>
      </c>
      <c r="N232" s="58">
        <v>70</v>
      </c>
      <c r="O232" s="104">
        <v>70</v>
      </c>
      <c r="P232" s="96">
        <v>73</v>
      </c>
      <c r="Q232" s="67">
        <v>73</v>
      </c>
      <c r="R232" s="96">
        <v>75</v>
      </c>
      <c r="S232" s="96"/>
      <c r="T232" s="56">
        <v>75</v>
      </c>
      <c r="U232" s="92" t="s">
        <v>39</v>
      </c>
      <c r="V232" s="104" t="s">
        <v>29</v>
      </c>
      <c r="W232" s="62" t="s">
        <v>612</v>
      </c>
      <c r="X232" s="90"/>
      <c r="Y232" s="64"/>
      <c r="Z232" s="65"/>
    </row>
    <row r="233" spans="1:26" s="50" customFormat="1" ht="30" hidden="1">
      <c r="A233" s="50" t="s">
        <v>21</v>
      </c>
      <c r="B233" s="51" t="s">
        <v>492</v>
      </c>
      <c r="C233" s="51" t="s">
        <v>608</v>
      </c>
      <c r="D233" s="51"/>
      <c r="E233" s="52" t="s">
        <v>626</v>
      </c>
      <c r="F233" s="53" t="s">
        <v>627</v>
      </c>
      <c r="G233" s="54" t="s">
        <v>25</v>
      </c>
      <c r="H233" s="56">
        <v>100</v>
      </c>
      <c r="I233" s="56"/>
      <c r="J233" s="56">
        <v>100</v>
      </c>
      <c r="K233" s="56">
        <v>100</v>
      </c>
      <c r="L233" s="56">
        <v>100</v>
      </c>
      <c r="M233" s="56">
        <v>100</v>
      </c>
      <c r="N233" s="58">
        <v>100</v>
      </c>
      <c r="O233" s="104">
        <v>100</v>
      </c>
      <c r="P233" s="96">
        <v>100</v>
      </c>
      <c r="Q233" s="67">
        <v>100</v>
      </c>
      <c r="R233" s="96">
        <v>100</v>
      </c>
      <c r="S233" s="96"/>
      <c r="T233" s="56">
        <v>100</v>
      </c>
      <c r="U233" s="102" t="s">
        <v>39</v>
      </c>
      <c r="V233" s="104" t="s">
        <v>39</v>
      </c>
      <c r="W233" s="62" t="s">
        <v>612</v>
      </c>
      <c r="X233" s="90"/>
      <c r="Y233" s="64"/>
      <c r="Z233" s="65"/>
    </row>
    <row r="234" spans="1:26" s="50" customFormat="1" hidden="1">
      <c r="B234" s="51"/>
      <c r="C234" s="51"/>
      <c r="D234" s="51"/>
      <c r="E234" s="140">
        <v>8</v>
      </c>
      <c r="F234" s="42" t="s">
        <v>628</v>
      </c>
      <c r="G234" s="80"/>
      <c r="H234" s="81"/>
      <c r="I234" s="81"/>
      <c r="J234" s="81"/>
      <c r="K234" s="81"/>
      <c r="L234" s="81"/>
      <c r="M234" s="81"/>
      <c r="N234" s="82"/>
      <c r="O234" s="109"/>
      <c r="P234" s="110"/>
      <c r="Q234" s="84"/>
      <c r="R234" s="110"/>
      <c r="S234" s="110"/>
      <c r="T234" s="81"/>
      <c r="U234" s="85"/>
      <c r="V234" s="111"/>
      <c r="W234" s="87"/>
      <c r="X234" s="88"/>
      <c r="Y234" s="64"/>
      <c r="Z234" s="65"/>
    </row>
    <row r="235" spans="1:26" s="50" customFormat="1" ht="30" hidden="1">
      <c r="A235" s="50" t="s">
        <v>21</v>
      </c>
      <c r="B235" s="51" t="s">
        <v>492</v>
      </c>
      <c r="C235" s="51" t="s">
        <v>628</v>
      </c>
      <c r="D235" s="51"/>
      <c r="E235" s="115" t="s">
        <v>629</v>
      </c>
      <c r="F235" s="116" t="s">
        <v>630</v>
      </c>
      <c r="G235" s="117" t="s">
        <v>631</v>
      </c>
      <c r="H235" s="118"/>
      <c r="I235" s="118"/>
      <c r="J235" s="118"/>
      <c r="K235" s="118"/>
      <c r="L235" s="118"/>
      <c r="M235" s="118"/>
      <c r="N235" s="118"/>
      <c r="O235" s="118"/>
      <c r="P235" s="118"/>
      <c r="Q235" s="119"/>
      <c r="R235" s="118"/>
      <c r="S235" s="118"/>
      <c r="T235" s="118"/>
      <c r="U235" s="118"/>
      <c r="V235" s="121"/>
      <c r="W235" s="122" t="s">
        <v>632</v>
      </c>
      <c r="X235" s="123"/>
      <c r="Y235" s="64"/>
      <c r="Z235" s="65"/>
    </row>
    <row r="236" spans="1:26" s="50" customFormat="1" ht="30">
      <c r="A236" s="50" t="s">
        <v>21</v>
      </c>
      <c r="B236" s="51" t="s">
        <v>492</v>
      </c>
      <c r="C236" s="51" t="s">
        <v>628</v>
      </c>
      <c r="D236" s="51"/>
      <c r="E236" s="52" t="s">
        <v>633</v>
      </c>
      <c r="F236" s="138" t="s">
        <v>634</v>
      </c>
      <c r="G236" s="54" t="s">
        <v>635</v>
      </c>
      <c r="H236" s="98">
        <v>3796</v>
      </c>
      <c r="I236" s="98"/>
      <c r="J236" s="98">
        <v>3887</v>
      </c>
      <c r="K236" s="98">
        <v>3819</v>
      </c>
      <c r="L236" s="98">
        <v>3969</v>
      </c>
      <c r="M236" s="98">
        <v>3620</v>
      </c>
      <c r="N236" s="98">
        <v>4058</v>
      </c>
      <c r="O236" s="58">
        <v>3667</v>
      </c>
      <c r="P236" s="98">
        <v>4158</v>
      </c>
      <c r="Q236" s="176">
        <v>3544</v>
      </c>
      <c r="R236" s="98">
        <v>4239</v>
      </c>
      <c r="S236" s="98"/>
      <c r="T236" s="98">
        <v>4239</v>
      </c>
      <c r="U236" s="102" t="s">
        <v>29</v>
      </c>
      <c r="V236" s="102" t="s">
        <v>29</v>
      </c>
      <c r="W236" s="62" t="s">
        <v>632</v>
      </c>
      <c r="X236" s="90"/>
      <c r="Y236" s="64"/>
      <c r="Z236" s="65"/>
    </row>
    <row r="237" spans="1:26" s="50" customFormat="1" ht="30">
      <c r="A237" s="50" t="s">
        <v>21</v>
      </c>
      <c r="B237" s="51" t="s">
        <v>492</v>
      </c>
      <c r="C237" s="51" t="s">
        <v>628</v>
      </c>
      <c r="D237" s="51"/>
      <c r="E237" s="52" t="s">
        <v>636</v>
      </c>
      <c r="F237" s="138" t="s">
        <v>637</v>
      </c>
      <c r="G237" s="54" t="s">
        <v>638</v>
      </c>
      <c r="H237" s="98">
        <v>1159881</v>
      </c>
      <c r="I237" s="98"/>
      <c r="J237" s="98">
        <v>1217881</v>
      </c>
      <c r="K237" s="98">
        <v>5561</v>
      </c>
      <c r="L237" s="98">
        <v>1278769</v>
      </c>
      <c r="M237" s="98">
        <v>5364</v>
      </c>
      <c r="N237" s="180">
        <v>1342707</v>
      </c>
      <c r="O237" s="99">
        <v>4703</v>
      </c>
      <c r="P237" s="124" t="s">
        <v>639</v>
      </c>
      <c r="Q237" s="183">
        <v>5080</v>
      </c>
      <c r="R237" s="187">
        <v>1480335</v>
      </c>
      <c r="S237" s="187"/>
      <c r="T237" s="98">
        <v>1480335</v>
      </c>
      <c r="U237" s="188" t="s">
        <v>29</v>
      </c>
      <c r="V237" s="93" t="s">
        <v>29</v>
      </c>
      <c r="W237" s="62" t="s">
        <v>632</v>
      </c>
      <c r="X237" s="90"/>
      <c r="Y237" s="64"/>
      <c r="Z237" s="65"/>
    </row>
    <row r="238" spans="1:26" s="50" customFormat="1" ht="30">
      <c r="A238" s="50" t="s">
        <v>21</v>
      </c>
      <c r="B238" s="51" t="s">
        <v>492</v>
      </c>
      <c r="C238" s="51" t="s">
        <v>628</v>
      </c>
      <c r="D238" s="51"/>
      <c r="E238" s="52" t="s">
        <v>640</v>
      </c>
      <c r="F238" s="138" t="s">
        <v>641</v>
      </c>
      <c r="G238" s="54" t="s">
        <v>638</v>
      </c>
      <c r="H238" s="98">
        <v>11479</v>
      </c>
      <c r="I238" s="98"/>
      <c r="J238" s="98">
        <v>12627</v>
      </c>
      <c r="K238" s="98">
        <v>13667</v>
      </c>
      <c r="L238" s="98">
        <v>13890</v>
      </c>
      <c r="M238" s="98">
        <v>12807</v>
      </c>
      <c r="N238" s="180">
        <v>15279</v>
      </c>
      <c r="O238" s="99">
        <v>5547</v>
      </c>
      <c r="P238" s="98">
        <v>16806</v>
      </c>
      <c r="Q238" s="176">
        <v>4301</v>
      </c>
      <c r="R238" s="98">
        <v>18487</v>
      </c>
      <c r="S238" s="98"/>
      <c r="T238" s="98">
        <v>18487</v>
      </c>
      <c r="U238" s="188" t="s">
        <v>29</v>
      </c>
      <c r="V238" s="102" t="s">
        <v>29</v>
      </c>
      <c r="W238" s="62" t="s">
        <v>632</v>
      </c>
      <c r="X238" s="90"/>
      <c r="Y238" s="64"/>
      <c r="Z238" s="65"/>
    </row>
    <row r="239" spans="1:26" s="50" customFormat="1" ht="30" hidden="1">
      <c r="A239" s="50" t="s">
        <v>21</v>
      </c>
      <c r="B239" s="51" t="s">
        <v>492</v>
      </c>
      <c r="C239" s="51" t="s">
        <v>628</v>
      </c>
      <c r="D239" s="51"/>
      <c r="E239" s="52" t="s">
        <v>642</v>
      </c>
      <c r="F239" s="53" t="s">
        <v>643</v>
      </c>
      <c r="G239" s="54" t="s">
        <v>584</v>
      </c>
      <c r="H239" s="189" t="s">
        <v>644</v>
      </c>
      <c r="I239" s="162"/>
      <c r="J239" s="189" t="s">
        <v>645</v>
      </c>
      <c r="K239" s="189" t="s">
        <v>646</v>
      </c>
      <c r="L239" s="189" t="s">
        <v>647</v>
      </c>
      <c r="M239" s="189" t="s">
        <v>648</v>
      </c>
      <c r="N239" s="190" t="s">
        <v>649</v>
      </c>
      <c r="O239" s="191" t="s">
        <v>650</v>
      </c>
      <c r="P239" s="124" t="s">
        <v>651</v>
      </c>
      <c r="Q239" s="192" t="s">
        <v>652</v>
      </c>
      <c r="R239" s="189" t="s">
        <v>653</v>
      </c>
      <c r="S239" s="189"/>
      <c r="T239" s="189" t="s">
        <v>653</v>
      </c>
      <c r="U239" s="102" t="s">
        <v>39</v>
      </c>
      <c r="V239" s="104" t="s">
        <v>39</v>
      </c>
      <c r="W239" s="62" t="s">
        <v>632</v>
      </c>
      <c r="X239" s="90"/>
      <c r="Y239" s="64"/>
      <c r="Z239" s="65"/>
    </row>
    <row r="240" spans="1:26" s="50" customFormat="1" ht="30">
      <c r="A240" s="50" t="s">
        <v>21</v>
      </c>
      <c r="B240" s="51" t="s">
        <v>492</v>
      </c>
      <c r="C240" s="51" t="s">
        <v>628</v>
      </c>
      <c r="D240" s="51"/>
      <c r="E240" s="52" t="s">
        <v>654</v>
      </c>
      <c r="F240" s="53" t="s">
        <v>655</v>
      </c>
      <c r="G240" s="54" t="s">
        <v>98</v>
      </c>
      <c r="H240" s="98">
        <v>28238</v>
      </c>
      <c r="I240" s="98"/>
      <c r="J240" s="98">
        <v>45887</v>
      </c>
      <c r="K240" s="98">
        <v>27539</v>
      </c>
      <c r="L240" s="98">
        <v>64241</v>
      </c>
      <c r="M240" s="98">
        <v>69430</v>
      </c>
      <c r="N240" s="98">
        <v>89938</v>
      </c>
      <c r="O240" s="58">
        <v>69430</v>
      </c>
      <c r="P240" s="98">
        <v>125913</v>
      </c>
      <c r="Q240" s="176">
        <v>11440</v>
      </c>
      <c r="R240" s="98">
        <v>176279</v>
      </c>
      <c r="S240" s="98"/>
      <c r="T240" s="98">
        <v>176279</v>
      </c>
      <c r="U240" s="188" t="s">
        <v>29</v>
      </c>
      <c r="V240" s="102" t="s">
        <v>29</v>
      </c>
      <c r="W240" s="62" t="s">
        <v>632</v>
      </c>
      <c r="X240" s="90"/>
      <c r="Y240" s="64"/>
      <c r="Z240" s="65"/>
    </row>
    <row r="241" spans="1:26" s="50" customFormat="1" ht="30" hidden="1">
      <c r="A241" s="50" t="s">
        <v>21</v>
      </c>
      <c r="B241" s="51" t="s">
        <v>492</v>
      </c>
      <c r="C241" s="51" t="s">
        <v>628</v>
      </c>
      <c r="D241" s="51"/>
      <c r="E241" s="115" t="s">
        <v>656</v>
      </c>
      <c r="F241" s="116" t="s">
        <v>657</v>
      </c>
      <c r="G241" s="117" t="s">
        <v>98</v>
      </c>
      <c r="H241" s="118"/>
      <c r="I241" s="118"/>
      <c r="J241" s="118"/>
      <c r="K241" s="118"/>
      <c r="L241" s="118"/>
      <c r="M241" s="118"/>
      <c r="N241" s="118"/>
      <c r="O241" s="118"/>
      <c r="P241" s="118"/>
      <c r="Q241" s="119"/>
      <c r="R241" s="118"/>
      <c r="S241" s="118"/>
      <c r="T241" s="118"/>
      <c r="U241" s="118"/>
      <c r="V241" s="118"/>
      <c r="W241" s="122" t="s">
        <v>632</v>
      </c>
      <c r="X241" s="123"/>
      <c r="Y241" s="64"/>
      <c r="Z241" s="65"/>
    </row>
    <row r="242" spans="1:26" s="50" customFormat="1" ht="30" hidden="1">
      <c r="A242" s="50" t="s">
        <v>21</v>
      </c>
      <c r="B242" s="51" t="s">
        <v>492</v>
      </c>
      <c r="C242" s="51" t="s">
        <v>628</v>
      </c>
      <c r="D242" s="51"/>
      <c r="E242" s="52" t="s">
        <v>658</v>
      </c>
      <c r="F242" s="138" t="s">
        <v>659</v>
      </c>
      <c r="G242" s="54" t="s">
        <v>98</v>
      </c>
      <c r="H242" s="56">
        <v>11</v>
      </c>
      <c r="I242" s="56"/>
      <c r="J242" s="56">
        <v>11</v>
      </c>
      <c r="K242" s="56">
        <v>11</v>
      </c>
      <c r="L242" s="56">
        <v>11</v>
      </c>
      <c r="M242" s="56">
        <v>11</v>
      </c>
      <c r="N242" s="58">
        <v>11</v>
      </c>
      <c r="O242" s="104">
        <v>11</v>
      </c>
      <c r="P242" s="96">
        <v>11</v>
      </c>
      <c r="Q242" s="178">
        <v>11</v>
      </c>
      <c r="R242" s="96">
        <v>11</v>
      </c>
      <c r="S242" s="96"/>
      <c r="T242" s="56">
        <v>11</v>
      </c>
      <c r="U242" s="193" t="s">
        <v>39</v>
      </c>
      <c r="V242" s="104" t="s">
        <v>39</v>
      </c>
      <c r="W242" s="62" t="s">
        <v>632</v>
      </c>
      <c r="X242" s="90"/>
      <c r="Y242" s="64"/>
      <c r="Z242" s="65"/>
    </row>
    <row r="243" spans="1:26" s="50" customFormat="1" ht="30" hidden="1">
      <c r="A243" s="50" t="s">
        <v>21</v>
      </c>
      <c r="B243" s="51" t="s">
        <v>492</v>
      </c>
      <c r="C243" s="51" t="s">
        <v>628</v>
      </c>
      <c r="D243" s="51"/>
      <c r="E243" s="52" t="s">
        <v>660</v>
      </c>
      <c r="F243" s="138" t="s">
        <v>661</v>
      </c>
      <c r="G243" s="54" t="s">
        <v>98</v>
      </c>
      <c r="H243" s="56">
        <v>8</v>
      </c>
      <c r="I243" s="56"/>
      <c r="J243" s="56">
        <v>8</v>
      </c>
      <c r="K243" s="56">
        <v>8</v>
      </c>
      <c r="L243" s="56">
        <v>8</v>
      </c>
      <c r="M243" s="56">
        <v>8</v>
      </c>
      <c r="N243" s="58">
        <v>8</v>
      </c>
      <c r="O243" s="104">
        <v>8</v>
      </c>
      <c r="P243" s="96">
        <v>8</v>
      </c>
      <c r="Q243" s="178">
        <v>8</v>
      </c>
      <c r="R243" s="96">
        <v>8</v>
      </c>
      <c r="S243" s="96"/>
      <c r="T243" s="56">
        <v>8</v>
      </c>
      <c r="U243" s="193" t="s">
        <v>39</v>
      </c>
      <c r="V243" s="104" t="s">
        <v>39</v>
      </c>
      <c r="W243" s="62" t="s">
        <v>632</v>
      </c>
      <c r="X243" s="90"/>
      <c r="Y243" s="64"/>
      <c r="Z243" s="65"/>
    </row>
    <row r="244" spans="1:26" s="50" customFormat="1" ht="30" hidden="1">
      <c r="A244" s="50" t="s">
        <v>21</v>
      </c>
      <c r="B244" s="51" t="s">
        <v>492</v>
      </c>
      <c r="C244" s="51" t="s">
        <v>628</v>
      </c>
      <c r="D244" s="51"/>
      <c r="E244" s="52" t="s">
        <v>662</v>
      </c>
      <c r="F244" s="138" t="s">
        <v>663</v>
      </c>
      <c r="G244" s="54" t="s">
        <v>98</v>
      </c>
      <c r="H244" s="56">
        <v>12</v>
      </c>
      <c r="I244" s="56"/>
      <c r="J244" s="56">
        <v>12</v>
      </c>
      <c r="K244" s="56">
        <v>12</v>
      </c>
      <c r="L244" s="56">
        <v>12</v>
      </c>
      <c r="M244" s="56">
        <v>12</v>
      </c>
      <c r="N244" s="58">
        <v>12</v>
      </c>
      <c r="O244" s="104">
        <v>12</v>
      </c>
      <c r="P244" s="96">
        <v>12</v>
      </c>
      <c r="Q244" s="178">
        <v>12</v>
      </c>
      <c r="R244" s="96">
        <v>12</v>
      </c>
      <c r="S244" s="96"/>
      <c r="T244" s="56">
        <v>12</v>
      </c>
      <c r="U244" s="193" t="s">
        <v>39</v>
      </c>
      <c r="V244" s="104" t="s">
        <v>39</v>
      </c>
      <c r="W244" s="62" t="s">
        <v>632</v>
      </c>
      <c r="X244" s="90"/>
      <c r="Y244" s="64"/>
      <c r="Z244" s="65"/>
    </row>
    <row r="245" spans="1:26" s="50" customFormat="1" ht="30" hidden="1">
      <c r="A245" s="50" t="s">
        <v>21</v>
      </c>
      <c r="B245" s="51" t="s">
        <v>492</v>
      </c>
      <c r="C245" s="51" t="s">
        <v>628</v>
      </c>
      <c r="D245" s="51"/>
      <c r="E245" s="52" t="s">
        <v>664</v>
      </c>
      <c r="F245" s="138" t="s">
        <v>665</v>
      </c>
      <c r="G245" s="54" t="s">
        <v>98</v>
      </c>
      <c r="H245" s="56">
        <v>4</v>
      </c>
      <c r="I245" s="56"/>
      <c r="J245" s="56">
        <v>5</v>
      </c>
      <c r="K245" s="56">
        <v>5</v>
      </c>
      <c r="L245" s="56">
        <v>5</v>
      </c>
      <c r="M245" s="56">
        <v>5</v>
      </c>
      <c r="N245" s="58">
        <v>5</v>
      </c>
      <c r="O245" s="104">
        <v>5</v>
      </c>
      <c r="P245" s="96">
        <v>5</v>
      </c>
      <c r="Q245" s="178">
        <v>5</v>
      </c>
      <c r="R245" s="96">
        <v>5</v>
      </c>
      <c r="S245" s="96"/>
      <c r="T245" s="56">
        <v>5</v>
      </c>
      <c r="U245" s="193" t="s">
        <v>39</v>
      </c>
      <c r="V245" s="104" t="s">
        <v>39</v>
      </c>
      <c r="W245" s="62" t="s">
        <v>632</v>
      </c>
      <c r="X245" s="90"/>
      <c r="Y245" s="64"/>
      <c r="Z245" s="65"/>
    </row>
    <row r="246" spans="1:26" s="50" customFormat="1" ht="30" hidden="1">
      <c r="A246" s="50" t="s">
        <v>21</v>
      </c>
      <c r="B246" s="51" t="s">
        <v>492</v>
      </c>
      <c r="C246" s="51" t="s">
        <v>628</v>
      </c>
      <c r="D246" s="51"/>
      <c r="E246" s="52" t="s">
        <v>666</v>
      </c>
      <c r="F246" s="138" t="s">
        <v>667</v>
      </c>
      <c r="G246" s="54" t="s">
        <v>98</v>
      </c>
      <c r="H246" s="56">
        <v>9</v>
      </c>
      <c r="I246" s="56"/>
      <c r="J246" s="56">
        <v>9</v>
      </c>
      <c r="K246" s="56">
        <v>9</v>
      </c>
      <c r="L246" s="56">
        <v>9</v>
      </c>
      <c r="M246" s="56">
        <v>9</v>
      </c>
      <c r="N246" s="58">
        <v>9</v>
      </c>
      <c r="O246" s="104">
        <v>10</v>
      </c>
      <c r="P246" s="96">
        <v>9</v>
      </c>
      <c r="Q246" s="178">
        <v>9</v>
      </c>
      <c r="R246" s="96">
        <v>9</v>
      </c>
      <c r="S246" s="96"/>
      <c r="T246" s="56">
        <v>9</v>
      </c>
      <c r="U246" s="193" t="s">
        <v>39</v>
      </c>
      <c r="V246" s="99" t="s">
        <v>39</v>
      </c>
      <c r="W246" s="62" t="s">
        <v>632</v>
      </c>
      <c r="X246" s="90"/>
      <c r="Y246" s="64"/>
      <c r="Z246" s="65"/>
    </row>
    <row r="247" spans="1:26" s="50" customFormat="1" ht="30" hidden="1">
      <c r="A247" s="50" t="s">
        <v>21</v>
      </c>
      <c r="B247" s="51" t="s">
        <v>492</v>
      </c>
      <c r="C247" s="51" t="s">
        <v>628</v>
      </c>
      <c r="D247" s="51"/>
      <c r="E247" s="52" t="s">
        <v>668</v>
      </c>
      <c r="F247" s="138" t="s">
        <v>669</v>
      </c>
      <c r="G247" s="54" t="s">
        <v>98</v>
      </c>
      <c r="H247" s="56">
        <v>23</v>
      </c>
      <c r="I247" s="56"/>
      <c r="J247" s="56">
        <v>23</v>
      </c>
      <c r="K247" s="56">
        <v>23</v>
      </c>
      <c r="L247" s="56">
        <v>23</v>
      </c>
      <c r="M247" s="56">
        <v>23</v>
      </c>
      <c r="N247" s="58">
        <v>23</v>
      </c>
      <c r="O247" s="104">
        <v>21</v>
      </c>
      <c r="P247" s="96">
        <v>23</v>
      </c>
      <c r="Q247" s="178">
        <v>23</v>
      </c>
      <c r="R247" s="96">
        <v>23</v>
      </c>
      <c r="S247" s="96"/>
      <c r="T247" s="56">
        <v>23</v>
      </c>
      <c r="U247" s="193" t="s">
        <v>39</v>
      </c>
      <c r="V247" s="194" t="s">
        <v>39</v>
      </c>
      <c r="W247" s="62" t="s">
        <v>632</v>
      </c>
      <c r="X247" s="90"/>
      <c r="Y247" s="64"/>
      <c r="Z247" s="65"/>
    </row>
    <row r="248" spans="1:26" s="50" customFormat="1" ht="30">
      <c r="A248" s="50" t="s">
        <v>21</v>
      </c>
      <c r="B248" s="51" t="s">
        <v>492</v>
      </c>
      <c r="C248" s="51" t="s">
        <v>628</v>
      </c>
      <c r="D248" s="51"/>
      <c r="E248" s="52" t="s">
        <v>670</v>
      </c>
      <c r="F248" s="53" t="s">
        <v>671</v>
      </c>
      <c r="G248" s="54" t="s">
        <v>25</v>
      </c>
      <c r="H248" s="56">
        <v>74.36</v>
      </c>
      <c r="I248" s="56"/>
      <c r="J248" s="56">
        <v>73.89</v>
      </c>
      <c r="K248" s="56">
        <v>387.18700000000001</v>
      </c>
      <c r="L248" s="56">
        <v>74.13</v>
      </c>
      <c r="M248" s="195">
        <v>66.276472974234196</v>
      </c>
      <c r="N248" s="58">
        <v>74.510000000000005</v>
      </c>
      <c r="O248" s="104">
        <v>47</v>
      </c>
      <c r="P248" s="59" t="s">
        <v>672</v>
      </c>
      <c r="Q248" s="196">
        <v>10</v>
      </c>
      <c r="R248" s="56">
        <v>74.33</v>
      </c>
      <c r="S248" s="56"/>
      <c r="T248" s="56">
        <v>74.33</v>
      </c>
      <c r="U248" s="188" t="s">
        <v>29</v>
      </c>
      <c r="V248" s="93" t="s">
        <v>29</v>
      </c>
      <c r="W248" s="62" t="s">
        <v>632</v>
      </c>
      <c r="X248" s="90"/>
      <c r="Y248" s="64"/>
      <c r="Z248" s="65"/>
    </row>
    <row r="249" spans="1:26" s="50" customFormat="1" ht="30" hidden="1">
      <c r="A249" s="50" t="s">
        <v>21</v>
      </c>
      <c r="B249" s="51" t="s">
        <v>492</v>
      </c>
      <c r="C249" s="51" t="s">
        <v>628</v>
      </c>
      <c r="D249" s="51"/>
      <c r="E249" s="52" t="s">
        <v>673</v>
      </c>
      <c r="F249" s="53" t="s">
        <v>674</v>
      </c>
      <c r="G249" s="54" t="s">
        <v>25</v>
      </c>
      <c r="H249" s="56">
        <v>13.46</v>
      </c>
      <c r="I249" s="56"/>
      <c r="J249" s="56">
        <v>21.74</v>
      </c>
      <c r="K249" s="56">
        <v>13.05</v>
      </c>
      <c r="L249" s="56">
        <v>30.35</v>
      </c>
      <c r="M249" s="56">
        <v>10.27</v>
      </c>
      <c r="N249" s="58">
        <v>42.36</v>
      </c>
      <c r="O249" s="104">
        <v>27</v>
      </c>
      <c r="P249" s="59" t="s">
        <v>675</v>
      </c>
      <c r="Q249" s="91">
        <v>64</v>
      </c>
      <c r="R249" s="56">
        <v>80.37</v>
      </c>
      <c r="S249" s="56"/>
      <c r="T249" s="56">
        <v>80.37</v>
      </c>
      <c r="U249" s="193" t="s">
        <v>39</v>
      </c>
      <c r="V249" s="99" t="s">
        <v>29</v>
      </c>
      <c r="W249" s="62" t="s">
        <v>632</v>
      </c>
      <c r="X249" s="90"/>
      <c r="Y249" s="64"/>
      <c r="Z249" s="65"/>
    </row>
    <row r="250" spans="1:26" s="50" customFormat="1" ht="30">
      <c r="A250" s="50" t="s">
        <v>21</v>
      </c>
      <c r="B250" s="51" t="s">
        <v>492</v>
      </c>
      <c r="C250" s="51" t="s">
        <v>628</v>
      </c>
      <c r="D250" s="51"/>
      <c r="E250" s="52" t="s">
        <v>676</v>
      </c>
      <c r="F250" s="53" t="s">
        <v>677</v>
      </c>
      <c r="G250" s="54" t="s">
        <v>25</v>
      </c>
      <c r="H250" s="56">
        <v>65</v>
      </c>
      <c r="I250" s="56"/>
      <c r="J250" s="56">
        <v>70</v>
      </c>
      <c r="K250" s="56">
        <v>70</v>
      </c>
      <c r="L250" s="56">
        <v>76</v>
      </c>
      <c r="M250" s="56">
        <v>90.13</v>
      </c>
      <c r="N250" s="58">
        <v>81</v>
      </c>
      <c r="O250" s="146" t="s">
        <v>678</v>
      </c>
      <c r="P250" s="96">
        <v>87</v>
      </c>
      <c r="Q250" s="178" t="s">
        <v>679</v>
      </c>
      <c r="R250" s="96">
        <v>92</v>
      </c>
      <c r="S250" s="96"/>
      <c r="T250" s="56">
        <v>92</v>
      </c>
      <c r="U250" s="197" t="s">
        <v>29</v>
      </c>
      <c r="V250" s="93" t="s">
        <v>29</v>
      </c>
      <c r="W250" s="62" t="s">
        <v>632</v>
      </c>
      <c r="X250" s="90"/>
      <c r="Y250" s="64"/>
      <c r="Z250" s="65"/>
    </row>
    <row r="251" spans="1:26" s="50" customFormat="1" ht="30">
      <c r="A251" s="50" t="s">
        <v>21</v>
      </c>
      <c r="B251" s="51" t="s">
        <v>492</v>
      </c>
      <c r="C251" s="51" t="s">
        <v>628</v>
      </c>
      <c r="D251" s="51"/>
      <c r="E251" s="100" t="s">
        <v>680</v>
      </c>
      <c r="F251" s="101" t="s">
        <v>681</v>
      </c>
      <c r="G251" s="198" t="s">
        <v>210</v>
      </c>
      <c r="H251" s="168">
        <v>2.23</v>
      </c>
      <c r="I251" s="56"/>
      <c r="J251" s="56">
        <v>2.89</v>
      </c>
      <c r="K251" s="168">
        <v>1.1399999999999999</v>
      </c>
      <c r="L251" s="56">
        <v>3.13</v>
      </c>
      <c r="M251" s="168">
        <v>1.0900000000000001</v>
      </c>
      <c r="N251" s="58">
        <v>3.51</v>
      </c>
      <c r="O251" s="144">
        <v>7.0000000000000007E-2</v>
      </c>
      <c r="P251" s="164" t="s">
        <v>682</v>
      </c>
      <c r="Q251" s="199" t="s">
        <v>149</v>
      </c>
      <c r="R251" s="59" t="s">
        <v>683</v>
      </c>
      <c r="S251" s="59"/>
      <c r="T251" s="168">
        <v>4.63</v>
      </c>
      <c r="U251" s="200" t="s">
        <v>29</v>
      </c>
      <c r="V251" s="201" t="s">
        <v>29</v>
      </c>
      <c r="W251" s="202" t="s">
        <v>383</v>
      </c>
      <c r="X251" s="203" t="s">
        <v>684</v>
      </c>
      <c r="Y251" s="64"/>
      <c r="Z251" s="65"/>
    </row>
    <row r="252" spans="1:26" s="50" customFormat="1" ht="30" hidden="1">
      <c r="A252" s="50" t="s">
        <v>21</v>
      </c>
      <c r="B252" s="51" t="s">
        <v>492</v>
      </c>
      <c r="C252" s="51" t="s">
        <v>628</v>
      </c>
      <c r="D252" s="51"/>
      <c r="E252" s="115" t="s">
        <v>685</v>
      </c>
      <c r="F252" s="116" t="s">
        <v>686</v>
      </c>
      <c r="G252" s="117" t="s">
        <v>72</v>
      </c>
      <c r="H252" s="118"/>
      <c r="I252" s="118"/>
      <c r="J252" s="118"/>
      <c r="K252" s="118"/>
      <c r="L252" s="118"/>
      <c r="M252" s="118"/>
      <c r="N252" s="118"/>
      <c r="O252" s="118"/>
      <c r="P252" s="118"/>
      <c r="Q252" s="119"/>
      <c r="R252" s="118"/>
      <c r="S252" s="118"/>
      <c r="T252" s="118"/>
      <c r="U252" s="118"/>
      <c r="V252" s="120"/>
      <c r="W252" s="122" t="s">
        <v>632</v>
      </c>
      <c r="X252" s="123"/>
      <c r="Y252" s="64"/>
      <c r="Z252" s="65"/>
    </row>
    <row r="253" spans="1:26" s="50" customFormat="1" ht="30">
      <c r="A253" s="50" t="s">
        <v>21</v>
      </c>
      <c r="B253" s="51" t="s">
        <v>492</v>
      </c>
      <c r="C253" s="51" t="s">
        <v>628</v>
      </c>
      <c r="D253" s="51"/>
      <c r="E253" s="52" t="s">
        <v>687</v>
      </c>
      <c r="F253" s="138" t="s">
        <v>634</v>
      </c>
      <c r="G253" s="54" t="s">
        <v>72</v>
      </c>
      <c r="H253" s="98">
        <v>13681744</v>
      </c>
      <c r="I253" s="98"/>
      <c r="J253" s="98">
        <v>13994146</v>
      </c>
      <c r="K253" s="98">
        <v>1157744</v>
      </c>
      <c r="L253" s="98">
        <v>14394773</v>
      </c>
      <c r="M253" s="98">
        <v>12672542</v>
      </c>
      <c r="N253" s="204">
        <v>14670886</v>
      </c>
      <c r="O253" s="205">
        <v>633082</v>
      </c>
      <c r="P253" s="124" t="s">
        <v>688</v>
      </c>
      <c r="Q253" s="183">
        <v>68.707999999999998</v>
      </c>
      <c r="R253" s="187">
        <v>15291277</v>
      </c>
      <c r="S253" s="187"/>
      <c r="T253" s="98">
        <v>15291277</v>
      </c>
      <c r="U253" s="188" t="s">
        <v>29</v>
      </c>
      <c r="V253" s="93" t="s">
        <v>29</v>
      </c>
      <c r="W253" s="62" t="s">
        <v>632</v>
      </c>
      <c r="X253" s="90"/>
      <c r="Y253" s="64"/>
      <c r="Z253" s="65"/>
    </row>
    <row r="254" spans="1:26" s="50" customFormat="1" ht="30" hidden="1">
      <c r="A254" s="50" t="s">
        <v>21</v>
      </c>
      <c r="B254" s="51" t="s">
        <v>492</v>
      </c>
      <c r="C254" s="51" t="s">
        <v>628</v>
      </c>
      <c r="D254" s="51"/>
      <c r="E254" s="52" t="s">
        <v>689</v>
      </c>
      <c r="F254" s="138" t="s">
        <v>637</v>
      </c>
      <c r="G254" s="54" t="s">
        <v>72</v>
      </c>
      <c r="H254" s="98">
        <v>458712</v>
      </c>
      <c r="I254" s="98"/>
      <c r="J254" s="98">
        <v>481648</v>
      </c>
      <c r="K254" s="98">
        <v>889329</v>
      </c>
      <c r="L254" s="98">
        <v>505730</v>
      </c>
      <c r="M254" s="98">
        <v>1099089</v>
      </c>
      <c r="N254" s="180">
        <v>531016</v>
      </c>
      <c r="O254" s="205">
        <v>566099</v>
      </c>
      <c r="P254" s="98">
        <v>557567</v>
      </c>
      <c r="Q254" s="183">
        <v>719.14599999999996</v>
      </c>
      <c r="R254" s="98">
        <v>585446</v>
      </c>
      <c r="S254" s="98"/>
      <c r="T254" s="98">
        <v>585446</v>
      </c>
      <c r="U254" s="193" t="s">
        <v>39</v>
      </c>
      <c r="V254" s="194" t="s">
        <v>39</v>
      </c>
      <c r="W254" s="62" t="s">
        <v>632</v>
      </c>
      <c r="X254" s="90"/>
      <c r="Y254" s="64"/>
      <c r="Z254" s="65"/>
    </row>
    <row r="255" spans="1:26" s="50" customFormat="1" ht="30">
      <c r="A255" s="50" t="s">
        <v>21</v>
      </c>
      <c r="B255" s="51" t="s">
        <v>492</v>
      </c>
      <c r="C255" s="51" t="s">
        <v>628</v>
      </c>
      <c r="D255" s="51"/>
      <c r="E255" s="52" t="s">
        <v>690</v>
      </c>
      <c r="F255" s="138" t="s">
        <v>641</v>
      </c>
      <c r="G255" s="54" t="s">
        <v>72</v>
      </c>
      <c r="H255" s="98">
        <v>508188</v>
      </c>
      <c r="I255" s="98"/>
      <c r="J255" s="98">
        <v>559007</v>
      </c>
      <c r="K255" s="98">
        <v>776330</v>
      </c>
      <c r="L255" s="98">
        <v>614907</v>
      </c>
      <c r="M255" s="98">
        <v>586508</v>
      </c>
      <c r="N255" s="180">
        <v>676398</v>
      </c>
      <c r="O255" s="205">
        <v>219111</v>
      </c>
      <c r="P255" s="98">
        <v>744038</v>
      </c>
      <c r="Q255" s="176">
        <v>149.982</v>
      </c>
      <c r="R255" s="98">
        <v>818442</v>
      </c>
      <c r="S255" s="98"/>
      <c r="T255" s="98">
        <v>818442</v>
      </c>
      <c r="U255" s="188" t="s">
        <v>29</v>
      </c>
      <c r="V255" s="93" t="s">
        <v>29</v>
      </c>
      <c r="W255" s="62" t="s">
        <v>632</v>
      </c>
      <c r="X255" s="90"/>
      <c r="Y255" s="64"/>
      <c r="Z255" s="65"/>
    </row>
    <row r="256" spans="1:26" s="50" customFormat="1" ht="30" hidden="1">
      <c r="A256" s="50" t="s">
        <v>21</v>
      </c>
      <c r="B256" s="51" t="s">
        <v>492</v>
      </c>
      <c r="C256" s="51" t="s">
        <v>628</v>
      </c>
      <c r="D256" s="51"/>
      <c r="E256" s="115" t="s">
        <v>691</v>
      </c>
      <c r="F256" s="116" t="s">
        <v>692</v>
      </c>
      <c r="G256" s="117" t="s">
        <v>72</v>
      </c>
      <c r="H256" s="118"/>
      <c r="I256" s="118"/>
      <c r="J256" s="118"/>
      <c r="K256" s="118"/>
      <c r="L256" s="118"/>
      <c r="M256" s="118"/>
      <c r="N256" s="118"/>
      <c r="O256" s="118"/>
      <c r="P256" s="118"/>
      <c r="Q256" s="119"/>
      <c r="R256" s="118"/>
      <c r="S256" s="118"/>
      <c r="T256" s="118"/>
      <c r="U256" s="118"/>
      <c r="V256" s="120"/>
      <c r="W256" s="122" t="s">
        <v>632</v>
      </c>
      <c r="X256" s="123"/>
      <c r="Y256" s="64"/>
      <c r="Z256" s="65"/>
    </row>
    <row r="257" spans="1:26" s="50" customFormat="1" ht="30">
      <c r="A257" s="50" t="s">
        <v>21</v>
      </c>
      <c r="B257" s="51" t="s">
        <v>492</v>
      </c>
      <c r="C257" s="51" t="s">
        <v>628</v>
      </c>
      <c r="D257" s="51"/>
      <c r="E257" s="52" t="s">
        <v>693</v>
      </c>
      <c r="F257" s="138" t="s">
        <v>694</v>
      </c>
      <c r="G257" s="54" t="s">
        <v>72</v>
      </c>
      <c r="H257" s="98">
        <v>4442592</v>
      </c>
      <c r="I257" s="98"/>
      <c r="J257" s="98">
        <v>4897951</v>
      </c>
      <c r="K257" s="98">
        <v>2140197</v>
      </c>
      <c r="L257" s="98">
        <v>5182118</v>
      </c>
      <c r="M257" s="98">
        <v>1689953</v>
      </c>
      <c r="N257" s="204">
        <v>5281512</v>
      </c>
      <c r="O257" s="99">
        <v>1153344</v>
      </c>
      <c r="P257" s="124" t="s">
        <v>695</v>
      </c>
      <c r="Q257" s="183">
        <v>142.96199999999999</v>
      </c>
      <c r="R257" s="187">
        <v>5657772</v>
      </c>
      <c r="S257" s="187"/>
      <c r="T257" s="98">
        <v>5657772</v>
      </c>
      <c r="U257" s="188" t="s">
        <v>29</v>
      </c>
      <c r="V257" s="93" t="s">
        <v>29</v>
      </c>
      <c r="W257" s="62" t="s">
        <v>632</v>
      </c>
      <c r="X257" s="90"/>
      <c r="Y257" s="64"/>
      <c r="Z257" s="65"/>
    </row>
    <row r="258" spans="1:26" s="50" customFormat="1" ht="30">
      <c r="A258" s="50" t="s">
        <v>21</v>
      </c>
      <c r="B258" s="51" t="s">
        <v>492</v>
      </c>
      <c r="C258" s="51" t="s">
        <v>628</v>
      </c>
      <c r="D258" s="51"/>
      <c r="E258" s="52" t="s">
        <v>696</v>
      </c>
      <c r="F258" s="138" t="s">
        <v>697</v>
      </c>
      <c r="G258" s="54" t="s">
        <v>72</v>
      </c>
      <c r="H258" s="98">
        <v>1159881</v>
      </c>
      <c r="I258" s="98"/>
      <c r="J258" s="98">
        <v>1275869</v>
      </c>
      <c r="K258" s="98">
        <v>1411379</v>
      </c>
      <c r="L258" s="98">
        <v>1403456</v>
      </c>
      <c r="M258" s="98">
        <v>1290213</v>
      </c>
      <c r="N258" s="180">
        <v>1543802</v>
      </c>
      <c r="O258" s="99">
        <v>427028</v>
      </c>
      <c r="P258" s="124" t="s">
        <v>698</v>
      </c>
      <c r="Q258" s="176">
        <v>303.73500000000001</v>
      </c>
      <c r="R258" s="187">
        <v>1868000</v>
      </c>
      <c r="S258" s="187"/>
      <c r="T258" s="98">
        <v>1868000</v>
      </c>
      <c r="U258" s="188" t="s">
        <v>29</v>
      </c>
      <c r="V258" s="93" t="s">
        <v>29</v>
      </c>
      <c r="W258" s="62" t="s">
        <v>632</v>
      </c>
      <c r="X258" s="90"/>
      <c r="Y258" s="64"/>
      <c r="Z258" s="65"/>
    </row>
    <row r="259" spans="1:26" s="50" customFormat="1" ht="30" hidden="1">
      <c r="A259" s="50" t="s">
        <v>21</v>
      </c>
      <c r="B259" s="51" t="s">
        <v>492</v>
      </c>
      <c r="C259" s="51" t="s">
        <v>628</v>
      </c>
      <c r="D259" s="51"/>
      <c r="E259" s="52" t="s">
        <v>699</v>
      </c>
      <c r="F259" s="138" t="s">
        <v>700</v>
      </c>
      <c r="G259" s="54" t="s">
        <v>72</v>
      </c>
      <c r="H259" s="98">
        <v>468273</v>
      </c>
      <c r="I259" s="98"/>
      <c r="J259" s="98">
        <v>491688</v>
      </c>
      <c r="K259" s="98">
        <v>1778668</v>
      </c>
      <c r="L259" s="98">
        <v>516270</v>
      </c>
      <c r="M259" s="98">
        <v>1103034</v>
      </c>
      <c r="N259" s="180">
        <v>542084</v>
      </c>
      <c r="O259" s="99">
        <v>566099</v>
      </c>
      <c r="P259" s="98">
        <v>569188</v>
      </c>
      <c r="Q259" s="176">
        <v>719.14599999999996</v>
      </c>
      <c r="R259" s="98">
        <v>597648</v>
      </c>
      <c r="S259" s="98"/>
      <c r="T259" s="98">
        <v>597648</v>
      </c>
      <c r="U259" s="193" t="s">
        <v>39</v>
      </c>
      <c r="V259" s="206" t="s">
        <v>29</v>
      </c>
      <c r="W259" s="62" t="s">
        <v>632</v>
      </c>
      <c r="X259" s="90"/>
      <c r="Y259" s="64"/>
      <c r="Z259" s="65"/>
    </row>
    <row r="260" spans="1:26" s="50" customFormat="1" hidden="1">
      <c r="B260" s="51"/>
      <c r="C260" s="51"/>
      <c r="D260" s="51"/>
      <c r="E260" s="140">
        <v>9</v>
      </c>
      <c r="F260" s="42" t="s">
        <v>701</v>
      </c>
      <c r="G260" s="80"/>
      <c r="H260" s="207"/>
      <c r="I260" s="207"/>
      <c r="J260" s="207"/>
      <c r="K260" s="207"/>
      <c r="L260" s="207"/>
      <c r="M260" s="207"/>
      <c r="N260" s="208"/>
      <c r="O260" s="209"/>
      <c r="P260" s="207"/>
      <c r="Q260" s="114"/>
      <c r="R260" s="207"/>
      <c r="S260" s="207"/>
      <c r="T260" s="207"/>
      <c r="U260" s="85"/>
      <c r="V260" s="207"/>
      <c r="W260" s="87"/>
      <c r="X260" s="88"/>
      <c r="Y260" s="64"/>
      <c r="Z260" s="65"/>
    </row>
    <row r="261" spans="1:26" s="50" customFormat="1" ht="80.099999999999994" customHeight="1">
      <c r="A261" s="50" t="s">
        <v>21</v>
      </c>
      <c r="B261" s="51" t="s">
        <v>492</v>
      </c>
      <c r="C261" s="51" t="s">
        <v>701</v>
      </c>
      <c r="D261" s="51"/>
      <c r="E261" s="52" t="s">
        <v>702</v>
      </c>
      <c r="F261" s="53" t="s">
        <v>703</v>
      </c>
      <c r="G261" s="54" t="s">
        <v>25</v>
      </c>
      <c r="H261" s="56">
        <v>0.42</v>
      </c>
      <c r="I261" s="56"/>
      <c r="J261" s="56">
        <v>0.45</v>
      </c>
      <c r="K261" s="56">
        <v>0.45</v>
      </c>
      <c r="L261" s="56">
        <v>0.48</v>
      </c>
      <c r="M261" s="56">
        <v>0.48</v>
      </c>
      <c r="N261" s="58">
        <v>0.52</v>
      </c>
      <c r="O261" s="58">
        <v>0.52</v>
      </c>
      <c r="P261" s="56">
        <v>0.55000000000000004</v>
      </c>
      <c r="Q261" s="105">
        <v>0.52</v>
      </c>
      <c r="R261" s="56">
        <v>0.59</v>
      </c>
      <c r="S261" s="56"/>
      <c r="T261" s="56">
        <v>0.59</v>
      </c>
      <c r="U261" s="93" t="s">
        <v>29</v>
      </c>
      <c r="V261" s="93" t="s">
        <v>29</v>
      </c>
      <c r="W261" s="62" t="s">
        <v>704</v>
      </c>
      <c r="X261" s="90"/>
      <c r="Y261" s="64"/>
      <c r="Z261" s="65"/>
    </row>
    <row r="262" spans="1:26" s="50" customFormat="1" ht="30">
      <c r="A262" s="50" t="s">
        <v>21</v>
      </c>
      <c r="B262" s="51" t="s">
        <v>492</v>
      </c>
      <c r="C262" s="51" t="s">
        <v>701</v>
      </c>
      <c r="D262" s="51"/>
      <c r="E262" s="100" t="s">
        <v>705</v>
      </c>
      <c r="F262" s="101" t="s">
        <v>706</v>
      </c>
      <c r="G262" s="54" t="s">
        <v>25</v>
      </c>
      <c r="H262" s="56">
        <v>19.82</v>
      </c>
      <c r="I262" s="56"/>
      <c r="J262" s="56">
        <v>22.32</v>
      </c>
      <c r="K262" s="56">
        <v>21.02</v>
      </c>
      <c r="L262" s="56">
        <v>24.82</v>
      </c>
      <c r="M262" s="56">
        <v>23.42</v>
      </c>
      <c r="N262" s="58">
        <v>27.32</v>
      </c>
      <c r="O262" s="56">
        <v>25</v>
      </c>
      <c r="P262" s="59" t="s">
        <v>707</v>
      </c>
      <c r="Q262" s="60">
        <v>27.32</v>
      </c>
      <c r="R262" s="59" t="s">
        <v>708</v>
      </c>
      <c r="S262" s="59"/>
      <c r="T262" s="56">
        <v>32.32</v>
      </c>
      <c r="U262" s="93" t="s">
        <v>29</v>
      </c>
      <c r="V262" s="93" t="s">
        <v>29</v>
      </c>
      <c r="W262" s="62" t="s">
        <v>709</v>
      </c>
      <c r="X262" s="90"/>
      <c r="Y262" s="64"/>
      <c r="Z262" s="65"/>
    </row>
    <row r="263" spans="1:26" s="50" customFormat="1" ht="30">
      <c r="A263" s="50" t="s">
        <v>21</v>
      </c>
      <c r="B263" s="51" t="s">
        <v>492</v>
      </c>
      <c r="C263" s="51" t="s">
        <v>701</v>
      </c>
      <c r="D263" s="51"/>
      <c r="E263" s="100" t="s">
        <v>710</v>
      </c>
      <c r="F263" s="101" t="s">
        <v>711</v>
      </c>
      <c r="G263" s="54" t="s">
        <v>25</v>
      </c>
      <c r="H263" s="56">
        <v>18.68</v>
      </c>
      <c r="I263" s="56"/>
      <c r="J263" s="56">
        <v>19.88</v>
      </c>
      <c r="K263" s="56">
        <v>16.5</v>
      </c>
      <c r="L263" s="56">
        <v>21.08</v>
      </c>
      <c r="M263" s="56">
        <v>19</v>
      </c>
      <c r="N263" s="58">
        <v>22.28</v>
      </c>
      <c r="O263" s="56">
        <v>21.53</v>
      </c>
      <c r="P263" s="59" t="s">
        <v>712</v>
      </c>
      <c r="Q263" s="60">
        <v>22.28</v>
      </c>
      <c r="R263" s="59" t="s">
        <v>713</v>
      </c>
      <c r="S263" s="59"/>
      <c r="T263" s="56">
        <v>24.68</v>
      </c>
      <c r="U263" s="93" t="s">
        <v>29</v>
      </c>
      <c r="V263" s="93" t="s">
        <v>29</v>
      </c>
      <c r="W263" s="62" t="s">
        <v>709</v>
      </c>
      <c r="X263" s="90"/>
      <c r="Y263" s="64"/>
      <c r="Z263" s="65"/>
    </row>
    <row r="264" spans="1:26" s="50" customFormat="1" hidden="1">
      <c r="B264" s="51"/>
      <c r="C264" s="51"/>
      <c r="D264" s="51"/>
      <c r="E264" s="140">
        <v>10</v>
      </c>
      <c r="F264" s="42" t="s">
        <v>714</v>
      </c>
      <c r="G264" s="80"/>
      <c r="H264" s="81"/>
      <c r="I264" s="81"/>
      <c r="J264" s="81"/>
      <c r="K264" s="81"/>
      <c r="L264" s="81"/>
      <c r="M264" s="81"/>
      <c r="N264" s="82"/>
      <c r="O264" s="81"/>
      <c r="P264" s="83"/>
      <c r="Q264" s="84"/>
      <c r="R264" s="83"/>
      <c r="S264" s="83"/>
      <c r="T264" s="81"/>
      <c r="U264" s="85"/>
      <c r="V264" s="86"/>
      <c r="W264" s="87"/>
      <c r="X264" s="88"/>
      <c r="Y264" s="64"/>
      <c r="Z264" s="65"/>
    </row>
    <row r="265" spans="1:26" s="50" customFormat="1" ht="30">
      <c r="A265" s="50" t="s">
        <v>21</v>
      </c>
      <c r="B265" s="51" t="s">
        <v>492</v>
      </c>
      <c r="C265" s="51" t="s">
        <v>714</v>
      </c>
      <c r="D265" s="51"/>
      <c r="E265" s="52" t="s">
        <v>715</v>
      </c>
      <c r="F265" s="101" t="s">
        <v>716</v>
      </c>
      <c r="G265" s="56" t="s">
        <v>25</v>
      </c>
      <c r="H265" s="54">
        <v>7.74</v>
      </c>
      <c r="I265" s="54"/>
      <c r="J265" s="56">
        <v>65</v>
      </c>
      <c r="K265" s="56">
        <v>71</v>
      </c>
      <c r="L265" s="56">
        <v>67</v>
      </c>
      <c r="M265" s="104">
        <v>68</v>
      </c>
      <c r="N265" s="58">
        <v>71</v>
      </c>
      <c r="O265" s="89">
        <v>57</v>
      </c>
      <c r="P265" s="96">
        <v>73</v>
      </c>
      <c r="Q265" s="178">
        <v>57.6</v>
      </c>
      <c r="R265" s="96">
        <v>74</v>
      </c>
      <c r="S265" s="96"/>
      <c r="T265" s="54">
        <v>74</v>
      </c>
      <c r="U265" s="93" t="s">
        <v>29</v>
      </c>
      <c r="V265" s="102" t="s">
        <v>29</v>
      </c>
      <c r="W265" s="62" t="s">
        <v>717</v>
      </c>
      <c r="X265" s="90"/>
      <c r="Y265" s="64"/>
      <c r="Z265" s="65"/>
    </row>
    <row r="266" spans="1:26" s="50" customFormat="1" ht="30" hidden="1">
      <c r="A266" s="50" t="s">
        <v>21</v>
      </c>
      <c r="B266" s="51" t="s">
        <v>492</v>
      </c>
      <c r="C266" s="51" t="s">
        <v>714</v>
      </c>
      <c r="D266" s="51"/>
      <c r="E266" s="52" t="s">
        <v>718</v>
      </c>
      <c r="F266" s="53" t="s">
        <v>719</v>
      </c>
      <c r="G266" s="54" t="s">
        <v>25</v>
      </c>
      <c r="H266" s="54">
        <v>15</v>
      </c>
      <c r="I266" s="54"/>
      <c r="J266" s="56">
        <v>17</v>
      </c>
      <c r="K266" s="56">
        <v>12</v>
      </c>
      <c r="L266" s="56">
        <v>17</v>
      </c>
      <c r="M266" s="104">
        <v>18</v>
      </c>
      <c r="N266" s="58">
        <v>17</v>
      </c>
      <c r="O266" s="177">
        <v>10.7</v>
      </c>
      <c r="P266" s="96">
        <v>17</v>
      </c>
      <c r="Q266" s="178">
        <v>17.399999999999999</v>
      </c>
      <c r="R266" s="96">
        <v>17</v>
      </c>
      <c r="S266" s="96"/>
      <c r="T266" s="54">
        <v>17</v>
      </c>
      <c r="U266" s="102" t="s">
        <v>39</v>
      </c>
      <c r="V266" s="104" t="s">
        <v>39</v>
      </c>
      <c r="W266" s="62" t="s">
        <v>717</v>
      </c>
      <c r="X266" s="90"/>
      <c r="Y266" s="64"/>
      <c r="Z266" s="65"/>
    </row>
    <row r="267" spans="1:26" s="50" customFormat="1" ht="30" hidden="1">
      <c r="A267" s="50" t="s">
        <v>21</v>
      </c>
      <c r="B267" s="51" t="s">
        <v>492</v>
      </c>
      <c r="C267" s="51" t="s">
        <v>714</v>
      </c>
      <c r="D267" s="51"/>
      <c r="E267" s="52" t="s">
        <v>720</v>
      </c>
      <c r="F267" s="53" t="s">
        <v>721</v>
      </c>
      <c r="G267" s="54" t="s">
        <v>25</v>
      </c>
      <c r="H267" s="54">
        <v>4</v>
      </c>
      <c r="I267" s="54"/>
      <c r="J267" s="56">
        <v>4</v>
      </c>
      <c r="K267" s="56">
        <v>8</v>
      </c>
      <c r="L267" s="56">
        <v>5</v>
      </c>
      <c r="M267" s="104">
        <v>5</v>
      </c>
      <c r="N267" s="58">
        <v>5</v>
      </c>
      <c r="O267" s="58">
        <v>4.2</v>
      </c>
      <c r="P267" s="96">
        <v>5</v>
      </c>
      <c r="Q267" s="178">
        <v>5</v>
      </c>
      <c r="R267" s="96">
        <v>5</v>
      </c>
      <c r="S267" s="96"/>
      <c r="T267" s="54">
        <v>5</v>
      </c>
      <c r="U267" s="102" t="s">
        <v>39</v>
      </c>
      <c r="V267" s="104" t="s">
        <v>39</v>
      </c>
      <c r="W267" s="62" t="s">
        <v>717</v>
      </c>
      <c r="X267" s="90"/>
      <c r="Y267" s="64"/>
      <c r="Z267" s="65"/>
    </row>
    <row r="268" spans="1:26" s="50" customFormat="1" ht="30">
      <c r="A268" s="50" t="s">
        <v>21</v>
      </c>
      <c r="B268" s="51" t="s">
        <v>492</v>
      </c>
      <c r="C268" s="51" t="s">
        <v>714</v>
      </c>
      <c r="D268" s="51"/>
      <c r="E268" s="52" t="s">
        <v>722</v>
      </c>
      <c r="F268" s="53" t="s">
        <v>723</v>
      </c>
      <c r="G268" s="54" t="s">
        <v>724</v>
      </c>
      <c r="H268" s="54">
        <v>0.26</v>
      </c>
      <c r="I268" s="54"/>
      <c r="J268" s="56">
        <v>0.27</v>
      </c>
      <c r="K268" s="56">
        <v>0.31</v>
      </c>
      <c r="L268" s="56">
        <v>0.27</v>
      </c>
      <c r="M268" s="104">
        <v>0.27</v>
      </c>
      <c r="N268" s="58">
        <v>0.27</v>
      </c>
      <c r="O268" s="464" t="s">
        <v>149</v>
      </c>
      <c r="P268" s="104">
        <v>0.27</v>
      </c>
      <c r="Q268" s="135">
        <v>8.0000000000000002E-3</v>
      </c>
      <c r="R268" s="54">
        <v>0.28000000000000003</v>
      </c>
      <c r="S268" s="54"/>
      <c r="T268" s="54">
        <v>0.28000000000000003</v>
      </c>
      <c r="U268" s="102" t="s">
        <v>29</v>
      </c>
      <c r="V268" s="102" t="s">
        <v>29</v>
      </c>
      <c r="W268" s="62" t="s">
        <v>717</v>
      </c>
      <c r="X268" s="90"/>
      <c r="Y268" s="64"/>
      <c r="Z268" s="65"/>
    </row>
    <row r="269" spans="1:26" s="50" customFormat="1" ht="30" hidden="1">
      <c r="A269" s="50" t="s">
        <v>21</v>
      </c>
      <c r="B269" s="51" t="s">
        <v>492</v>
      </c>
      <c r="C269" s="51" t="s">
        <v>714</v>
      </c>
      <c r="D269" s="51"/>
      <c r="E269" s="52" t="s">
        <v>725</v>
      </c>
      <c r="F269" s="101" t="s">
        <v>726</v>
      </c>
      <c r="G269" s="54" t="s">
        <v>98</v>
      </c>
      <c r="H269" s="54">
        <v>83.247</v>
      </c>
      <c r="I269" s="54"/>
      <c r="J269" s="98">
        <v>87962</v>
      </c>
      <c r="K269" s="98">
        <v>95502</v>
      </c>
      <c r="L269" s="98">
        <v>112681</v>
      </c>
      <c r="M269" s="99">
        <v>102632</v>
      </c>
      <c r="N269" s="204">
        <v>146443</v>
      </c>
      <c r="O269" s="204">
        <v>305008</v>
      </c>
      <c r="P269" s="181">
        <v>182787</v>
      </c>
      <c r="Q269" s="210">
        <v>322413</v>
      </c>
      <c r="R269" s="181">
        <v>224003</v>
      </c>
      <c r="S269" s="181"/>
      <c r="T269" s="181">
        <v>224003</v>
      </c>
      <c r="U269" s="102" t="s">
        <v>39</v>
      </c>
      <c r="V269" s="104" t="s">
        <v>39</v>
      </c>
      <c r="W269" s="62" t="s">
        <v>717</v>
      </c>
      <c r="X269" s="90"/>
      <c r="Y269" s="64"/>
      <c r="Z269" s="65"/>
    </row>
    <row r="270" spans="1:26" s="50" customFormat="1" hidden="1">
      <c r="B270" s="51"/>
      <c r="C270" s="51"/>
      <c r="D270" s="51"/>
      <c r="E270" s="140">
        <v>11</v>
      </c>
      <c r="F270" s="42" t="s">
        <v>727</v>
      </c>
      <c r="G270" s="80"/>
      <c r="H270" s="80"/>
      <c r="I270" s="80"/>
      <c r="J270" s="207"/>
      <c r="K270" s="207"/>
      <c r="L270" s="207"/>
      <c r="M270" s="209"/>
      <c r="N270" s="211"/>
      <c r="O270" s="211"/>
      <c r="P270" s="212"/>
      <c r="Q270" s="213"/>
      <c r="R270" s="212"/>
      <c r="S270" s="212"/>
      <c r="T270" s="212"/>
      <c r="U270" s="85"/>
      <c r="V270" s="111"/>
      <c r="W270" s="87"/>
      <c r="X270" s="88"/>
      <c r="Y270" s="64"/>
      <c r="Z270" s="65"/>
    </row>
    <row r="271" spans="1:26" s="50" customFormat="1" ht="30" hidden="1">
      <c r="A271" s="50" t="s">
        <v>21</v>
      </c>
      <c r="B271" s="51" t="s">
        <v>492</v>
      </c>
      <c r="C271" s="51" t="s">
        <v>727</v>
      </c>
      <c r="D271" s="51"/>
      <c r="E271" s="52" t="s">
        <v>728</v>
      </c>
      <c r="F271" s="101" t="s">
        <v>729</v>
      </c>
      <c r="G271" s="56" t="s">
        <v>730</v>
      </c>
      <c r="H271" s="54">
        <v>470</v>
      </c>
      <c r="I271" s="54"/>
      <c r="J271" s="56">
        <v>559</v>
      </c>
      <c r="K271" s="56">
        <v>240</v>
      </c>
      <c r="L271" s="56">
        <v>670</v>
      </c>
      <c r="M271" s="56">
        <v>10</v>
      </c>
      <c r="N271" s="58">
        <v>805</v>
      </c>
      <c r="O271" s="89">
        <v>506</v>
      </c>
      <c r="P271" s="54">
        <v>965</v>
      </c>
      <c r="Q271" s="67">
        <v>1054</v>
      </c>
      <c r="R271" s="54">
        <v>968</v>
      </c>
      <c r="S271" s="54"/>
      <c r="T271" s="54">
        <v>968</v>
      </c>
      <c r="U271" s="102" t="s">
        <v>39</v>
      </c>
      <c r="V271" s="99" t="s">
        <v>39</v>
      </c>
      <c r="W271" s="62" t="s">
        <v>731</v>
      </c>
      <c r="X271" s="90"/>
      <c r="Y271" s="64"/>
      <c r="Z271" s="65"/>
    </row>
    <row r="272" spans="1:26" s="50" customFormat="1" ht="30" hidden="1">
      <c r="A272" s="50" t="s">
        <v>21</v>
      </c>
      <c r="B272" s="51" t="s">
        <v>492</v>
      </c>
      <c r="C272" s="51" t="s">
        <v>727</v>
      </c>
      <c r="D272" s="51"/>
      <c r="E272" s="52" t="s">
        <v>732</v>
      </c>
      <c r="F272" s="101" t="s">
        <v>733</v>
      </c>
      <c r="G272" s="56" t="s">
        <v>734</v>
      </c>
      <c r="H272" s="98">
        <v>4973.3900000000003</v>
      </c>
      <c r="I272" s="98"/>
      <c r="J272" s="98">
        <v>5000</v>
      </c>
      <c r="K272" s="98">
        <v>1281</v>
      </c>
      <c r="L272" s="98">
        <v>5500</v>
      </c>
      <c r="M272" s="98">
        <v>5812</v>
      </c>
      <c r="N272" s="58">
        <v>6050</v>
      </c>
      <c r="O272" s="214">
        <v>9111</v>
      </c>
      <c r="P272" s="98">
        <v>6650</v>
      </c>
      <c r="Q272" s="152">
        <v>8459</v>
      </c>
      <c r="R272" s="98">
        <v>7300</v>
      </c>
      <c r="S272" s="98"/>
      <c r="T272" s="98">
        <v>7300</v>
      </c>
      <c r="U272" s="102" t="s">
        <v>39</v>
      </c>
      <c r="V272" s="104" t="s">
        <v>39</v>
      </c>
      <c r="W272" s="62" t="s">
        <v>731</v>
      </c>
      <c r="X272" s="215"/>
      <c r="Y272" s="216"/>
      <c r="Z272" s="65"/>
    </row>
    <row r="273" spans="1:26" s="50" customFormat="1" ht="30">
      <c r="A273" s="50" t="s">
        <v>21</v>
      </c>
      <c r="B273" s="51" t="s">
        <v>492</v>
      </c>
      <c r="C273" s="51" t="s">
        <v>727</v>
      </c>
      <c r="D273" s="51"/>
      <c r="E273" s="52" t="s">
        <v>735</v>
      </c>
      <c r="F273" s="53" t="s">
        <v>736</v>
      </c>
      <c r="G273" s="56" t="s">
        <v>72</v>
      </c>
      <c r="H273" s="56">
        <v>74</v>
      </c>
      <c r="I273" s="56"/>
      <c r="J273" s="56">
        <v>60</v>
      </c>
      <c r="K273" s="56">
        <v>11</v>
      </c>
      <c r="L273" s="56">
        <v>65</v>
      </c>
      <c r="M273" s="104">
        <v>29</v>
      </c>
      <c r="N273" s="58">
        <v>70</v>
      </c>
      <c r="O273" s="58">
        <v>17</v>
      </c>
      <c r="P273" s="56">
        <v>75</v>
      </c>
      <c r="Q273" s="152">
        <v>7</v>
      </c>
      <c r="R273" s="56">
        <v>80</v>
      </c>
      <c r="S273" s="56"/>
      <c r="T273" s="56">
        <v>80</v>
      </c>
      <c r="U273" s="102" t="s">
        <v>29</v>
      </c>
      <c r="V273" s="93" t="s">
        <v>29</v>
      </c>
      <c r="W273" s="62" t="s">
        <v>731</v>
      </c>
      <c r="X273" s="215"/>
      <c r="Y273" s="216"/>
      <c r="Z273" s="65"/>
    </row>
    <row r="274" spans="1:26" s="50" customFormat="1" hidden="1">
      <c r="B274" s="51"/>
      <c r="C274" s="51"/>
      <c r="D274" s="51"/>
      <c r="E274" s="140">
        <v>12</v>
      </c>
      <c r="F274" s="42" t="s">
        <v>737</v>
      </c>
      <c r="G274" s="81"/>
      <c r="H274" s="81"/>
      <c r="I274" s="81"/>
      <c r="J274" s="81"/>
      <c r="K274" s="81"/>
      <c r="L274" s="81"/>
      <c r="M274" s="109"/>
      <c r="N274" s="82"/>
      <c r="O274" s="82"/>
      <c r="P274" s="81"/>
      <c r="Q274" s="114"/>
      <c r="R274" s="81"/>
      <c r="S274" s="81"/>
      <c r="T274" s="81"/>
      <c r="U274" s="85"/>
      <c r="V274" s="86"/>
      <c r="W274" s="87"/>
      <c r="X274" s="88"/>
      <c r="Y274" s="64"/>
      <c r="Z274" s="65"/>
    </row>
    <row r="275" spans="1:26" s="50" customFormat="1" ht="30" hidden="1">
      <c r="A275" s="50" t="s">
        <v>21</v>
      </c>
      <c r="B275" s="51" t="s">
        <v>492</v>
      </c>
      <c r="C275" s="51" t="s">
        <v>737</v>
      </c>
      <c r="D275" s="51"/>
      <c r="E275" s="52" t="s">
        <v>738</v>
      </c>
      <c r="F275" s="53" t="s">
        <v>739</v>
      </c>
      <c r="G275" s="54" t="s">
        <v>25</v>
      </c>
      <c r="H275" s="56">
        <v>18.75</v>
      </c>
      <c r="I275" s="56"/>
      <c r="J275" s="56">
        <v>15.43</v>
      </c>
      <c r="K275" s="56">
        <v>15.43</v>
      </c>
      <c r="L275" s="56">
        <v>15.43</v>
      </c>
      <c r="M275" s="56">
        <v>16.649999999999999</v>
      </c>
      <c r="N275" s="58">
        <v>15.43</v>
      </c>
      <c r="O275" s="58">
        <v>15.43</v>
      </c>
      <c r="P275" s="56">
        <v>18.52</v>
      </c>
      <c r="Q275" s="176" t="s">
        <v>740</v>
      </c>
      <c r="R275" s="56">
        <v>18.52</v>
      </c>
      <c r="S275" s="56"/>
      <c r="T275" s="56">
        <v>18.52</v>
      </c>
      <c r="U275" s="93" t="s">
        <v>39</v>
      </c>
      <c r="V275" s="99" t="s">
        <v>39</v>
      </c>
      <c r="W275" s="62" t="s">
        <v>741</v>
      </c>
      <c r="X275" s="217"/>
      <c r="Y275" s="218"/>
      <c r="Z275" s="65"/>
    </row>
    <row r="276" spans="1:26" s="50" customFormat="1" ht="30" hidden="1">
      <c r="A276" s="50" t="s">
        <v>21</v>
      </c>
      <c r="B276" s="51" t="s">
        <v>492</v>
      </c>
      <c r="C276" s="51" t="s">
        <v>737</v>
      </c>
      <c r="D276" s="51"/>
      <c r="E276" s="52" t="s">
        <v>742</v>
      </c>
      <c r="F276" s="53" t="s">
        <v>743</v>
      </c>
      <c r="G276" s="54" t="s">
        <v>25</v>
      </c>
      <c r="H276" s="56">
        <v>54.8</v>
      </c>
      <c r="I276" s="56"/>
      <c r="J276" s="56">
        <v>59.7</v>
      </c>
      <c r="K276" s="56">
        <v>23.21</v>
      </c>
      <c r="L276" s="56">
        <v>59.7</v>
      </c>
      <c r="M276" s="56">
        <v>59.73</v>
      </c>
      <c r="N276" s="58">
        <v>59.7</v>
      </c>
      <c r="O276" s="58">
        <v>59.7</v>
      </c>
      <c r="P276" s="59" t="s">
        <v>744</v>
      </c>
      <c r="Q276" s="178" t="s">
        <v>745</v>
      </c>
      <c r="R276" s="59" t="s">
        <v>744</v>
      </c>
      <c r="S276" s="59"/>
      <c r="T276" s="56">
        <v>59.09</v>
      </c>
      <c r="U276" s="93" t="s">
        <v>39</v>
      </c>
      <c r="V276" s="99" t="s">
        <v>39</v>
      </c>
      <c r="W276" s="62" t="s">
        <v>741</v>
      </c>
      <c r="X276" s="90"/>
      <c r="Y276" s="64"/>
      <c r="Z276" s="65"/>
    </row>
    <row r="277" spans="1:26" s="50" customFormat="1" ht="30" hidden="1">
      <c r="A277" s="50" t="s">
        <v>21</v>
      </c>
      <c r="B277" s="51" t="s">
        <v>492</v>
      </c>
      <c r="C277" s="51" t="s">
        <v>737</v>
      </c>
      <c r="D277" s="51"/>
      <c r="E277" s="52" t="s">
        <v>746</v>
      </c>
      <c r="F277" s="53" t="s">
        <v>747</v>
      </c>
      <c r="G277" s="54" t="s">
        <v>748</v>
      </c>
      <c r="H277" s="56">
        <v>50</v>
      </c>
      <c r="I277" s="56"/>
      <c r="J277" s="56">
        <v>60</v>
      </c>
      <c r="K277" s="56">
        <v>33</v>
      </c>
      <c r="L277" s="56">
        <v>60</v>
      </c>
      <c r="M277" s="56">
        <v>42</v>
      </c>
      <c r="N277" s="58">
        <v>65</v>
      </c>
      <c r="O277" s="58">
        <v>27</v>
      </c>
      <c r="P277" s="96">
        <v>65</v>
      </c>
      <c r="Q277" s="178" t="s">
        <v>749</v>
      </c>
      <c r="R277" s="96">
        <v>65</v>
      </c>
      <c r="S277" s="96"/>
      <c r="T277" s="56">
        <v>65</v>
      </c>
      <c r="U277" s="93" t="s">
        <v>39</v>
      </c>
      <c r="V277" s="104" t="s">
        <v>39</v>
      </c>
      <c r="W277" s="62" t="s">
        <v>741</v>
      </c>
      <c r="X277" s="90"/>
      <c r="Y277" s="64"/>
      <c r="Z277" s="65"/>
    </row>
    <row r="278" spans="1:26" s="50" customFormat="1" ht="30" hidden="1">
      <c r="A278" s="50" t="s">
        <v>21</v>
      </c>
      <c r="B278" s="51" t="s">
        <v>492</v>
      </c>
      <c r="C278" s="51" t="s">
        <v>737</v>
      </c>
      <c r="D278" s="51"/>
      <c r="E278" s="52" t="s">
        <v>750</v>
      </c>
      <c r="F278" s="53" t="s">
        <v>751</v>
      </c>
      <c r="G278" s="54" t="s">
        <v>752</v>
      </c>
      <c r="H278" s="56">
        <v>9</v>
      </c>
      <c r="I278" s="56"/>
      <c r="J278" s="56">
        <v>12</v>
      </c>
      <c r="K278" s="56">
        <v>12</v>
      </c>
      <c r="L278" s="56">
        <v>14</v>
      </c>
      <c r="M278" s="56">
        <v>22</v>
      </c>
      <c r="N278" s="58">
        <v>20</v>
      </c>
      <c r="O278" s="58">
        <v>11</v>
      </c>
      <c r="P278" s="96">
        <v>20</v>
      </c>
      <c r="Q278" s="178" t="s">
        <v>753</v>
      </c>
      <c r="R278" s="96">
        <v>20</v>
      </c>
      <c r="S278" s="96"/>
      <c r="T278" s="56">
        <v>25</v>
      </c>
      <c r="U278" s="93" t="s">
        <v>39</v>
      </c>
      <c r="V278" s="104" t="s">
        <v>39</v>
      </c>
      <c r="W278" s="62" t="s">
        <v>741</v>
      </c>
      <c r="X278" s="90"/>
      <c r="Y278" s="64"/>
      <c r="Z278" s="65"/>
    </row>
    <row r="279" spans="1:26" s="50" customFormat="1" ht="30">
      <c r="A279" s="50" t="s">
        <v>21</v>
      </c>
      <c r="B279" s="51" t="s">
        <v>492</v>
      </c>
      <c r="C279" s="51" t="s">
        <v>737</v>
      </c>
      <c r="D279" s="51"/>
      <c r="E279" s="52" t="s">
        <v>754</v>
      </c>
      <c r="F279" s="53" t="s">
        <v>755</v>
      </c>
      <c r="G279" s="54" t="s">
        <v>756</v>
      </c>
      <c r="H279" s="56">
        <v>1.7000000000000001E-2</v>
      </c>
      <c r="I279" s="56"/>
      <c r="J279" s="56">
        <v>0.02</v>
      </c>
      <c r="K279" s="56">
        <v>1.7999999999999999E-2</v>
      </c>
      <c r="L279" s="56">
        <v>2.5000000000000001E-2</v>
      </c>
      <c r="M279" s="56">
        <v>1.7999999999999999E-2</v>
      </c>
      <c r="N279" s="58">
        <v>0.03</v>
      </c>
      <c r="O279" s="58">
        <v>2.5000000000000001E-2</v>
      </c>
      <c r="P279" s="56">
        <v>3.5000000000000003E-2</v>
      </c>
      <c r="Q279" s="176" t="s">
        <v>757</v>
      </c>
      <c r="R279" s="56">
        <v>0.04</v>
      </c>
      <c r="S279" s="56"/>
      <c r="T279" s="56">
        <v>0.04</v>
      </c>
      <c r="U279" s="102" t="s">
        <v>29</v>
      </c>
      <c r="V279" s="102" t="s">
        <v>29</v>
      </c>
      <c r="W279" s="62" t="s">
        <v>741</v>
      </c>
      <c r="X279" s="90"/>
      <c r="Y279" s="64"/>
      <c r="Z279" s="65"/>
    </row>
    <row r="280" spans="1:26" s="50" customFormat="1" ht="30">
      <c r="A280" s="50" t="s">
        <v>21</v>
      </c>
      <c r="B280" s="51" t="s">
        <v>492</v>
      </c>
      <c r="C280" s="51" t="s">
        <v>737</v>
      </c>
      <c r="D280" s="51"/>
      <c r="E280" s="52" t="s">
        <v>758</v>
      </c>
      <c r="F280" s="53" t="s">
        <v>759</v>
      </c>
      <c r="G280" s="54" t="s">
        <v>756</v>
      </c>
      <c r="H280" s="56">
        <v>0.3</v>
      </c>
      <c r="I280" s="56"/>
      <c r="J280" s="56">
        <v>0.4</v>
      </c>
      <c r="K280" s="56">
        <v>0.4</v>
      </c>
      <c r="L280" s="56">
        <v>0.45</v>
      </c>
      <c r="M280" s="56">
        <v>0.6</v>
      </c>
      <c r="N280" s="58">
        <v>0.5</v>
      </c>
      <c r="O280" s="58">
        <v>0.45</v>
      </c>
      <c r="P280" s="128" t="s">
        <v>150</v>
      </c>
      <c r="Q280" s="176" t="s">
        <v>760</v>
      </c>
      <c r="R280" s="56">
        <v>0.6</v>
      </c>
      <c r="S280" s="56"/>
      <c r="T280" s="56">
        <v>0.6</v>
      </c>
      <c r="U280" s="102" t="s">
        <v>29</v>
      </c>
      <c r="V280" s="93" t="s">
        <v>29</v>
      </c>
      <c r="W280" s="62" t="s">
        <v>741</v>
      </c>
      <c r="X280" s="90"/>
      <c r="Y280" s="64"/>
      <c r="Z280" s="65"/>
    </row>
    <row r="281" spans="1:26" s="50" customFormat="1" hidden="1">
      <c r="B281" s="51"/>
      <c r="C281" s="51"/>
      <c r="D281" s="51"/>
      <c r="E281" s="140">
        <v>13</v>
      </c>
      <c r="F281" s="42" t="s">
        <v>761</v>
      </c>
      <c r="G281" s="80"/>
      <c r="H281" s="81"/>
      <c r="I281" s="81"/>
      <c r="J281" s="81"/>
      <c r="K281" s="81"/>
      <c r="L281" s="81"/>
      <c r="M281" s="81"/>
      <c r="N281" s="82"/>
      <c r="O281" s="82"/>
      <c r="P281" s="82"/>
      <c r="Q281" s="219"/>
      <c r="R281" s="81"/>
      <c r="S281" s="81"/>
      <c r="T281" s="81"/>
      <c r="U281" s="85"/>
      <c r="V281" s="86"/>
      <c r="W281" s="87"/>
      <c r="X281" s="88"/>
      <c r="Y281" s="64"/>
      <c r="Z281" s="65"/>
    </row>
    <row r="282" spans="1:26" s="50" customFormat="1" ht="30">
      <c r="A282" s="50" t="s">
        <v>21</v>
      </c>
      <c r="B282" s="51" t="s">
        <v>492</v>
      </c>
      <c r="C282" s="51" t="s">
        <v>761</v>
      </c>
      <c r="D282" s="51"/>
      <c r="E282" s="52" t="s">
        <v>762</v>
      </c>
      <c r="F282" s="53" t="s">
        <v>763</v>
      </c>
      <c r="G282" s="54" t="s">
        <v>764</v>
      </c>
      <c r="H282" s="56" t="s">
        <v>765</v>
      </c>
      <c r="I282" s="56"/>
      <c r="J282" s="56" t="s">
        <v>765</v>
      </c>
      <c r="K282" s="56" t="s">
        <v>765</v>
      </c>
      <c r="L282" s="56" t="s">
        <v>580</v>
      </c>
      <c r="M282" s="56" t="s">
        <v>765</v>
      </c>
      <c r="N282" s="58" t="s">
        <v>580</v>
      </c>
      <c r="O282" s="104" t="s">
        <v>765</v>
      </c>
      <c r="P282" s="58" t="s">
        <v>580</v>
      </c>
      <c r="Q282" s="104" t="s">
        <v>765</v>
      </c>
      <c r="R282" s="58" t="s">
        <v>580</v>
      </c>
      <c r="S282" s="58"/>
      <c r="T282" s="58" t="s">
        <v>580</v>
      </c>
      <c r="U282" s="102" t="s">
        <v>29</v>
      </c>
      <c r="V282" s="93" t="s">
        <v>29</v>
      </c>
      <c r="W282" s="62" t="s">
        <v>766</v>
      </c>
      <c r="X282" s="90"/>
      <c r="Y282" s="64"/>
      <c r="Z282" s="65"/>
    </row>
    <row r="283" spans="1:26" s="50" customFormat="1" ht="30" hidden="1">
      <c r="A283" s="50" t="s">
        <v>21</v>
      </c>
      <c r="B283" s="51" t="s">
        <v>492</v>
      </c>
      <c r="C283" s="51" t="s">
        <v>761</v>
      </c>
      <c r="D283" s="51"/>
      <c r="E283" s="52" t="s">
        <v>767</v>
      </c>
      <c r="F283" s="53" t="s">
        <v>768</v>
      </c>
      <c r="G283" s="54" t="s">
        <v>764</v>
      </c>
      <c r="H283" s="56" t="s">
        <v>580</v>
      </c>
      <c r="I283" s="56"/>
      <c r="J283" s="56" t="s">
        <v>580</v>
      </c>
      <c r="K283" s="56" t="s">
        <v>580</v>
      </c>
      <c r="L283" s="56" t="s">
        <v>580</v>
      </c>
      <c r="M283" s="56" t="s">
        <v>580</v>
      </c>
      <c r="N283" s="58" t="s">
        <v>580</v>
      </c>
      <c r="O283" s="104" t="s">
        <v>580</v>
      </c>
      <c r="P283" s="58" t="s">
        <v>580</v>
      </c>
      <c r="Q283" s="58" t="s">
        <v>580</v>
      </c>
      <c r="R283" s="58" t="s">
        <v>580</v>
      </c>
      <c r="S283" s="58"/>
      <c r="T283" s="58" t="s">
        <v>580</v>
      </c>
      <c r="U283" s="102" t="s">
        <v>39</v>
      </c>
      <c r="V283" s="104" t="s">
        <v>39</v>
      </c>
      <c r="W283" s="62" t="s">
        <v>766</v>
      </c>
      <c r="X283" s="90"/>
      <c r="Y283" s="64"/>
      <c r="Z283" s="65"/>
    </row>
    <row r="284" spans="1:26" s="50" customFormat="1" ht="30" hidden="1">
      <c r="A284" s="50" t="s">
        <v>21</v>
      </c>
      <c r="B284" s="51" t="s">
        <v>492</v>
      </c>
      <c r="C284" s="51" t="s">
        <v>761</v>
      </c>
      <c r="D284" s="51"/>
      <c r="E284" s="52" t="s">
        <v>769</v>
      </c>
      <c r="F284" s="53" t="s">
        <v>770</v>
      </c>
      <c r="G284" s="54" t="s">
        <v>764</v>
      </c>
      <c r="H284" s="56" t="s">
        <v>580</v>
      </c>
      <c r="I284" s="56"/>
      <c r="J284" s="56" t="s">
        <v>580</v>
      </c>
      <c r="K284" s="56" t="s">
        <v>580</v>
      </c>
      <c r="L284" s="56" t="s">
        <v>580</v>
      </c>
      <c r="M284" s="56" t="s">
        <v>580</v>
      </c>
      <c r="N284" s="58" t="s">
        <v>580</v>
      </c>
      <c r="O284" s="104" t="s">
        <v>580</v>
      </c>
      <c r="P284" s="58" t="s">
        <v>580</v>
      </c>
      <c r="Q284" s="58" t="s">
        <v>580</v>
      </c>
      <c r="R284" s="58" t="s">
        <v>580</v>
      </c>
      <c r="S284" s="58"/>
      <c r="T284" s="58" t="s">
        <v>580</v>
      </c>
      <c r="U284" s="102" t="s">
        <v>39</v>
      </c>
      <c r="V284" s="104" t="s">
        <v>39</v>
      </c>
      <c r="W284" s="62" t="s">
        <v>766</v>
      </c>
      <c r="X284" s="90"/>
      <c r="Y284" s="64"/>
      <c r="Z284" s="65"/>
    </row>
    <row r="285" spans="1:26" s="50" customFormat="1" hidden="1">
      <c r="B285" s="51"/>
      <c r="C285" s="51"/>
      <c r="D285" s="51"/>
      <c r="E285" s="140">
        <v>14</v>
      </c>
      <c r="F285" s="42" t="s">
        <v>771</v>
      </c>
      <c r="G285" s="80"/>
      <c r="H285" s="81"/>
      <c r="I285" s="81"/>
      <c r="J285" s="81"/>
      <c r="K285" s="81"/>
      <c r="L285" s="81"/>
      <c r="M285" s="81"/>
      <c r="N285" s="82"/>
      <c r="O285" s="109"/>
      <c r="P285" s="82"/>
      <c r="Q285" s="219"/>
      <c r="R285" s="82"/>
      <c r="S285" s="82"/>
      <c r="T285" s="82"/>
      <c r="U285" s="85"/>
      <c r="V285" s="111"/>
      <c r="W285" s="87"/>
      <c r="X285" s="88"/>
      <c r="Y285" s="64"/>
      <c r="Z285" s="65"/>
    </row>
    <row r="286" spans="1:26" s="50" customFormat="1" ht="30" hidden="1">
      <c r="A286" s="50" t="s">
        <v>21</v>
      </c>
      <c r="B286" s="51" t="s">
        <v>492</v>
      </c>
      <c r="C286" s="51" t="s">
        <v>771</v>
      </c>
      <c r="D286" s="51"/>
      <c r="E286" s="52" t="s">
        <v>772</v>
      </c>
      <c r="F286" s="53" t="s">
        <v>773</v>
      </c>
      <c r="G286" s="54" t="s">
        <v>25</v>
      </c>
      <c r="H286" s="130" t="s">
        <v>774</v>
      </c>
      <c r="I286" s="56"/>
      <c r="J286" s="56" t="s">
        <v>775</v>
      </c>
      <c r="K286" s="56" t="s">
        <v>775</v>
      </c>
      <c r="L286" s="56" t="s">
        <v>775</v>
      </c>
      <c r="M286" s="56" t="s">
        <v>775</v>
      </c>
      <c r="N286" s="56" t="s">
        <v>775</v>
      </c>
      <c r="O286" s="56" t="s">
        <v>775</v>
      </c>
      <c r="P286" s="56" t="s">
        <v>775</v>
      </c>
      <c r="Q286" s="56" t="s">
        <v>775</v>
      </c>
      <c r="R286" s="56" t="s">
        <v>775</v>
      </c>
      <c r="S286" s="56"/>
      <c r="T286" s="56" t="s">
        <v>775</v>
      </c>
      <c r="U286" s="102" t="s">
        <v>39</v>
      </c>
      <c r="V286" s="104" t="s">
        <v>39</v>
      </c>
      <c r="W286" s="62" t="s">
        <v>704</v>
      </c>
      <c r="X286" s="90"/>
      <c r="Y286" s="64"/>
      <c r="Z286" s="65"/>
    </row>
    <row r="287" spans="1:26" s="50" customFormat="1" hidden="1">
      <c r="B287" s="51"/>
      <c r="C287" s="51"/>
      <c r="D287" s="51"/>
      <c r="E287" s="140">
        <v>15</v>
      </c>
      <c r="F287" s="42" t="s">
        <v>776</v>
      </c>
      <c r="G287" s="80"/>
      <c r="H287" s="81"/>
      <c r="I287" s="81"/>
      <c r="J287" s="81"/>
      <c r="K287" s="81"/>
      <c r="L287" s="81"/>
      <c r="M287" s="81"/>
      <c r="N287" s="81"/>
      <c r="O287" s="81"/>
      <c r="P287" s="81"/>
      <c r="Q287" s="114"/>
      <c r="R287" s="81"/>
      <c r="S287" s="81"/>
      <c r="T287" s="81"/>
      <c r="U287" s="85"/>
      <c r="V287" s="111"/>
      <c r="W287" s="87"/>
      <c r="X287" s="88"/>
      <c r="Y287" s="64"/>
      <c r="Z287" s="65"/>
    </row>
    <row r="288" spans="1:26" s="50" customFormat="1" ht="30">
      <c r="A288" s="50" t="s">
        <v>21</v>
      </c>
      <c r="B288" s="51" t="s">
        <v>492</v>
      </c>
      <c r="C288" s="51" t="s">
        <v>776</v>
      </c>
      <c r="D288" s="51"/>
      <c r="E288" s="52" t="s">
        <v>777</v>
      </c>
      <c r="F288" s="101" t="s">
        <v>778</v>
      </c>
      <c r="G288" s="56" t="s">
        <v>779</v>
      </c>
      <c r="H288" s="54">
        <v>25</v>
      </c>
      <c r="I288" s="54"/>
      <c r="J288" s="56">
        <v>45</v>
      </c>
      <c r="K288" s="56">
        <v>41</v>
      </c>
      <c r="L288" s="56">
        <v>50</v>
      </c>
      <c r="M288" s="168">
        <v>35</v>
      </c>
      <c r="N288" s="58">
        <v>50</v>
      </c>
      <c r="O288" s="58">
        <v>0</v>
      </c>
      <c r="P288" s="96">
        <v>60</v>
      </c>
      <c r="Q288" s="67">
        <v>44</v>
      </c>
      <c r="R288" s="96">
        <v>65</v>
      </c>
      <c r="S288" s="96"/>
      <c r="T288" s="54">
        <v>65</v>
      </c>
      <c r="U288" s="102" t="s">
        <v>29</v>
      </c>
      <c r="V288" s="93" t="s">
        <v>29</v>
      </c>
      <c r="W288" s="62" t="s">
        <v>780</v>
      </c>
      <c r="X288" s="90"/>
      <c r="Y288" s="64"/>
      <c r="Z288" s="65"/>
    </row>
    <row r="289" spans="1:26" s="50" customFormat="1" ht="30">
      <c r="A289" s="50" t="s">
        <v>21</v>
      </c>
      <c r="B289" s="51" t="s">
        <v>492</v>
      </c>
      <c r="C289" s="51" t="s">
        <v>776</v>
      </c>
      <c r="D289" s="51"/>
      <c r="E289" s="52" t="s">
        <v>781</v>
      </c>
      <c r="F289" s="101" t="s">
        <v>782</v>
      </c>
      <c r="G289" s="56" t="s">
        <v>783</v>
      </c>
      <c r="H289" s="54">
        <v>806</v>
      </c>
      <c r="I289" s="54"/>
      <c r="J289" s="56">
        <v>806</v>
      </c>
      <c r="K289" s="56">
        <v>1004</v>
      </c>
      <c r="L289" s="56">
        <v>806</v>
      </c>
      <c r="M289" s="168">
        <v>806</v>
      </c>
      <c r="N289" s="58">
        <v>12</v>
      </c>
      <c r="O289" s="104">
        <v>2</v>
      </c>
      <c r="P289" s="96">
        <v>810</v>
      </c>
      <c r="Q289" s="67">
        <v>239</v>
      </c>
      <c r="R289" s="96">
        <v>810</v>
      </c>
      <c r="S289" s="96"/>
      <c r="T289" s="54">
        <v>810</v>
      </c>
      <c r="U289" s="102" t="s">
        <v>29</v>
      </c>
      <c r="V289" s="61" t="s">
        <v>29</v>
      </c>
      <c r="W289" s="62" t="s">
        <v>780</v>
      </c>
      <c r="X289" s="90"/>
      <c r="Y289" s="64"/>
      <c r="Z289" s="65"/>
    </row>
    <row r="290" spans="1:26" s="50" customFormat="1" ht="30">
      <c r="A290" s="50" t="s">
        <v>21</v>
      </c>
      <c r="B290" s="51" t="s">
        <v>492</v>
      </c>
      <c r="C290" s="51" t="s">
        <v>776</v>
      </c>
      <c r="D290" s="51"/>
      <c r="E290" s="52" t="s">
        <v>784</v>
      </c>
      <c r="F290" s="101" t="s">
        <v>785</v>
      </c>
      <c r="G290" s="56" t="s">
        <v>783</v>
      </c>
      <c r="H290" s="56">
        <v>8</v>
      </c>
      <c r="I290" s="56"/>
      <c r="J290" s="56">
        <v>8</v>
      </c>
      <c r="K290" s="56">
        <v>7</v>
      </c>
      <c r="L290" s="56">
        <v>8</v>
      </c>
      <c r="M290" s="168">
        <v>4</v>
      </c>
      <c r="N290" s="58">
        <v>6</v>
      </c>
      <c r="O290" s="104">
        <v>3</v>
      </c>
      <c r="P290" s="96">
        <v>10</v>
      </c>
      <c r="Q290" s="67">
        <v>1</v>
      </c>
      <c r="R290" s="96">
        <v>10</v>
      </c>
      <c r="S290" s="96"/>
      <c r="T290" s="56">
        <v>10</v>
      </c>
      <c r="U290" s="102" t="s">
        <v>29</v>
      </c>
      <c r="V290" s="93" t="s">
        <v>29</v>
      </c>
      <c r="W290" s="62" t="s">
        <v>780</v>
      </c>
      <c r="X290" s="90"/>
      <c r="Y290" s="64"/>
      <c r="Z290" s="65"/>
    </row>
    <row r="291" spans="1:26" s="50" customFormat="1" ht="30">
      <c r="A291" s="50" t="s">
        <v>21</v>
      </c>
      <c r="B291" s="51" t="s">
        <v>492</v>
      </c>
      <c r="C291" s="51" t="s">
        <v>776</v>
      </c>
      <c r="D291" s="51"/>
      <c r="E291" s="52" t="s">
        <v>786</v>
      </c>
      <c r="F291" s="101" t="s">
        <v>787</v>
      </c>
      <c r="G291" s="56" t="s">
        <v>783</v>
      </c>
      <c r="H291" s="56" t="s">
        <v>76</v>
      </c>
      <c r="I291" s="56"/>
      <c r="J291" s="56">
        <v>1</v>
      </c>
      <c r="K291" s="56">
        <v>0</v>
      </c>
      <c r="L291" s="56">
        <v>1</v>
      </c>
      <c r="M291" s="168">
        <v>1</v>
      </c>
      <c r="N291" s="58">
        <v>1</v>
      </c>
      <c r="O291" s="58">
        <v>26</v>
      </c>
      <c r="P291" s="96">
        <v>1</v>
      </c>
      <c r="Q291" s="67">
        <v>0</v>
      </c>
      <c r="R291" s="96">
        <v>1</v>
      </c>
      <c r="S291" s="96"/>
      <c r="T291" s="56">
        <v>1</v>
      </c>
      <c r="U291" s="102" t="s">
        <v>29</v>
      </c>
      <c r="V291" s="102" t="s">
        <v>29</v>
      </c>
      <c r="W291" s="62" t="s">
        <v>780</v>
      </c>
      <c r="X291" s="90"/>
      <c r="Y291" s="64"/>
      <c r="Z291" s="65"/>
    </row>
    <row r="292" spans="1:26" s="50" customFormat="1" hidden="1">
      <c r="B292" s="51"/>
      <c r="C292" s="51"/>
      <c r="D292" s="51"/>
      <c r="E292" s="140">
        <v>16</v>
      </c>
      <c r="F292" s="42" t="s">
        <v>788</v>
      </c>
      <c r="G292" s="81"/>
      <c r="H292" s="81"/>
      <c r="I292" s="81"/>
      <c r="J292" s="81"/>
      <c r="K292" s="81"/>
      <c r="L292" s="81"/>
      <c r="M292" s="81"/>
      <c r="N292" s="82"/>
      <c r="O292" s="82"/>
      <c r="P292" s="110"/>
      <c r="Q292" s="84"/>
      <c r="R292" s="110"/>
      <c r="S292" s="110"/>
      <c r="T292" s="81"/>
      <c r="U292" s="85"/>
      <c r="V292" s="111"/>
      <c r="W292" s="87"/>
      <c r="X292" s="88"/>
      <c r="Y292" s="64"/>
      <c r="Z292" s="65"/>
    </row>
    <row r="293" spans="1:26" s="50" customFormat="1" ht="30">
      <c r="A293" s="50" t="s">
        <v>21</v>
      </c>
      <c r="B293" s="51" t="s">
        <v>492</v>
      </c>
      <c r="C293" s="51" t="s">
        <v>788</v>
      </c>
      <c r="D293" s="51"/>
      <c r="E293" s="52" t="s">
        <v>789</v>
      </c>
      <c r="F293" s="53" t="s">
        <v>790</v>
      </c>
      <c r="G293" s="54" t="s">
        <v>72</v>
      </c>
      <c r="H293" s="98">
        <v>288000</v>
      </c>
      <c r="I293" s="98"/>
      <c r="J293" s="98">
        <v>144000</v>
      </c>
      <c r="K293" s="98">
        <v>145332</v>
      </c>
      <c r="L293" s="98">
        <v>150000</v>
      </c>
      <c r="M293" s="98">
        <v>95889</v>
      </c>
      <c r="N293" s="204">
        <v>150000</v>
      </c>
      <c r="O293" s="204">
        <v>20933</v>
      </c>
      <c r="P293" s="98">
        <v>356400</v>
      </c>
      <c r="Q293" s="152">
        <v>209031</v>
      </c>
      <c r="R293" s="98">
        <v>392040</v>
      </c>
      <c r="S293" s="98"/>
      <c r="T293" s="98">
        <v>392040</v>
      </c>
      <c r="U293" s="93" t="s">
        <v>29</v>
      </c>
      <c r="V293" s="93" t="s">
        <v>29</v>
      </c>
      <c r="W293" s="62" t="s">
        <v>791</v>
      </c>
      <c r="X293" s="90"/>
      <c r="Y293" s="64"/>
      <c r="Z293" s="65"/>
    </row>
    <row r="294" spans="1:26" s="50" customFormat="1" ht="30">
      <c r="A294" s="50" t="s">
        <v>21</v>
      </c>
      <c r="B294" s="51" t="s">
        <v>492</v>
      </c>
      <c r="C294" s="51" t="s">
        <v>788</v>
      </c>
      <c r="D294" s="51"/>
      <c r="E294" s="52" t="s">
        <v>792</v>
      </c>
      <c r="F294" s="53" t="s">
        <v>793</v>
      </c>
      <c r="G294" s="54" t="s">
        <v>46</v>
      </c>
      <c r="H294" s="98">
        <v>238900</v>
      </c>
      <c r="I294" s="98"/>
      <c r="J294" s="98">
        <v>238900</v>
      </c>
      <c r="K294" s="98">
        <v>240000</v>
      </c>
      <c r="L294" s="98">
        <v>262790</v>
      </c>
      <c r="M294" s="98">
        <v>292963</v>
      </c>
      <c r="N294" s="204">
        <v>262790</v>
      </c>
      <c r="O294" s="204">
        <v>1006463</v>
      </c>
      <c r="P294" s="98">
        <v>469245</v>
      </c>
      <c r="Q294" s="152">
        <v>286022</v>
      </c>
      <c r="R294" s="98">
        <v>516170</v>
      </c>
      <c r="S294" s="98"/>
      <c r="T294" s="98">
        <v>516170</v>
      </c>
      <c r="U294" s="93" t="s">
        <v>29</v>
      </c>
      <c r="V294" s="93" t="s">
        <v>29</v>
      </c>
      <c r="W294" s="62" t="s">
        <v>791</v>
      </c>
      <c r="X294" s="90"/>
      <c r="Y294" s="64"/>
      <c r="Z294" s="65"/>
    </row>
    <row r="295" spans="1:26" s="50" customFormat="1" ht="30">
      <c r="A295" s="50" t="s">
        <v>21</v>
      </c>
      <c r="B295" s="51" t="s">
        <v>492</v>
      </c>
      <c r="C295" s="51" t="s">
        <v>788</v>
      </c>
      <c r="D295" s="51"/>
      <c r="E295" s="52" t="s">
        <v>794</v>
      </c>
      <c r="F295" s="53" t="s">
        <v>795</v>
      </c>
      <c r="G295" s="54" t="s">
        <v>796</v>
      </c>
      <c r="H295" s="98">
        <v>66600</v>
      </c>
      <c r="I295" s="98"/>
      <c r="J295" s="98">
        <v>69930</v>
      </c>
      <c r="K295" s="98">
        <v>3499</v>
      </c>
      <c r="L295" s="98">
        <v>73427</v>
      </c>
      <c r="M295" s="98">
        <v>76876</v>
      </c>
      <c r="N295" s="204">
        <v>73427</v>
      </c>
      <c r="O295" s="204">
        <v>62183</v>
      </c>
      <c r="P295" s="98">
        <v>80953</v>
      </c>
      <c r="Q295" s="152">
        <v>70950</v>
      </c>
      <c r="R295" s="98">
        <v>85000</v>
      </c>
      <c r="S295" s="98"/>
      <c r="T295" s="98">
        <v>85000</v>
      </c>
      <c r="U295" s="93" t="s">
        <v>29</v>
      </c>
      <c r="V295" s="93" t="s">
        <v>29</v>
      </c>
      <c r="W295" s="62" t="s">
        <v>791</v>
      </c>
      <c r="X295" s="90"/>
      <c r="Y295" s="64"/>
      <c r="Z295" s="65"/>
    </row>
    <row r="296" spans="1:26" s="50" customFormat="1" ht="30">
      <c r="A296" s="50" t="s">
        <v>21</v>
      </c>
      <c r="B296" s="51" t="s">
        <v>492</v>
      </c>
      <c r="C296" s="51" t="s">
        <v>788</v>
      </c>
      <c r="D296" s="51"/>
      <c r="E296" s="52" t="s">
        <v>797</v>
      </c>
      <c r="F296" s="53" t="s">
        <v>798</v>
      </c>
      <c r="G296" s="54" t="s">
        <v>72</v>
      </c>
      <c r="H296" s="56">
        <v>20</v>
      </c>
      <c r="I296" s="56"/>
      <c r="J296" s="56">
        <v>30</v>
      </c>
      <c r="K296" s="56">
        <v>30</v>
      </c>
      <c r="L296" s="56">
        <v>40</v>
      </c>
      <c r="M296" s="56">
        <v>31</v>
      </c>
      <c r="N296" s="58">
        <v>40</v>
      </c>
      <c r="O296" s="58">
        <v>37</v>
      </c>
      <c r="P296" s="96">
        <v>60</v>
      </c>
      <c r="Q296" s="67">
        <v>40</v>
      </c>
      <c r="R296" s="96">
        <v>70</v>
      </c>
      <c r="S296" s="96"/>
      <c r="T296" s="56">
        <v>70</v>
      </c>
      <c r="U296" s="93" t="s">
        <v>29</v>
      </c>
      <c r="V296" s="93" t="s">
        <v>29</v>
      </c>
      <c r="W296" s="62" t="s">
        <v>791</v>
      </c>
      <c r="X296" s="90"/>
      <c r="Y296" s="64"/>
      <c r="Z296" s="65"/>
    </row>
    <row r="297" spans="1:26" s="50" customFormat="1" hidden="1">
      <c r="B297" s="51"/>
      <c r="C297" s="51"/>
      <c r="D297" s="51"/>
      <c r="E297" s="140">
        <v>17</v>
      </c>
      <c r="F297" s="42" t="s">
        <v>799</v>
      </c>
      <c r="G297" s="80"/>
      <c r="H297" s="81"/>
      <c r="I297" s="81"/>
      <c r="J297" s="81"/>
      <c r="K297" s="81"/>
      <c r="L297" s="81"/>
      <c r="M297" s="81"/>
      <c r="N297" s="82"/>
      <c r="O297" s="82"/>
      <c r="P297" s="110"/>
      <c r="Q297" s="84"/>
      <c r="R297" s="110"/>
      <c r="S297" s="110"/>
      <c r="T297" s="81"/>
      <c r="U297" s="85"/>
      <c r="V297" s="207"/>
      <c r="W297" s="87"/>
      <c r="X297" s="88"/>
      <c r="Y297" s="64"/>
      <c r="Z297" s="65"/>
    </row>
    <row r="298" spans="1:26" s="50" customFormat="1" ht="30">
      <c r="A298" s="50" t="s">
        <v>21</v>
      </c>
      <c r="B298" s="51" t="s">
        <v>492</v>
      </c>
      <c r="C298" s="51" t="s">
        <v>799</v>
      </c>
      <c r="D298" s="51"/>
      <c r="E298" s="52" t="s">
        <v>800</v>
      </c>
      <c r="F298" s="53" t="s">
        <v>801</v>
      </c>
      <c r="G298" s="54" t="s">
        <v>25</v>
      </c>
      <c r="H298" s="56">
        <v>31</v>
      </c>
      <c r="I298" s="56"/>
      <c r="J298" s="56">
        <v>40</v>
      </c>
      <c r="K298" s="56">
        <v>40</v>
      </c>
      <c r="L298" s="56">
        <v>60</v>
      </c>
      <c r="M298" s="56">
        <v>50</v>
      </c>
      <c r="N298" s="58">
        <v>88</v>
      </c>
      <c r="O298" s="58">
        <v>60</v>
      </c>
      <c r="P298" s="56">
        <v>95</v>
      </c>
      <c r="Q298" s="152">
        <v>55</v>
      </c>
      <c r="R298" s="56">
        <v>100</v>
      </c>
      <c r="S298" s="56"/>
      <c r="T298" s="56">
        <v>100</v>
      </c>
      <c r="U298" s="93" t="s">
        <v>29</v>
      </c>
      <c r="V298" s="93" t="s">
        <v>29</v>
      </c>
      <c r="W298" s="62" t="s">
        <v>791</v>
      </c>
      <c r="X298" s="90"/>
      <c r="Y298" s="64"/>
      <c r="Z298" s="65"/>
    </row>
    <row r="299" spans="1:26" s="50" customFormat="1" ht="30" hidden="1">
      <c r="A299" s="50" t="s">
        <v>21</v>
      </c>
      <c r="B299" s="51" t="s">
        <v>492</v>
      </c>
      <c r="C299" s="51" t="s">
        <v>799</v>
      </c>
      <c r="D299" s="51"/>
      <c r="E299" s="52" t="s">
        <v>802</v>
      </c>
      <c r="F299" s="53" t="s">
        <v>803</v>
      </c>
      <c r="G299" s="54" t="s">
        <v>72</v>
      </c>
      <c r="H299" s="56">
        <v>3</v>
      </c>
      <c r="I299" s="56"/>
      <c r="J299" s="56">
        <v>8</v>
      </c>
      <c r="K299" s="56">
        <v>8</v>
      </c>
      <c r="L299" s="56">
        <v>9</v>
      </c>
      <c r="M299" s="56">
        <v>13</v>
      </c>
      <c r="N299" s="58">
        <v>11</v>
      </c>
      <c r="O299" s="58">
        <v>150</v>
      </c>
      <c r="P299" s="96">
        <v>18</v>
      </c>
      <c r="Q299" s="67">
        <v>103</v>
      </c>
      <c r="R299" s="96">
        <v>23</v>
      </c>
      <c r="S299" s="96"/>
      <c r="T299" s="56">
        <v>23</v>
      </c>
      <c r="U299" s="93" t="s">
        <v>39</v>
      </c>
      <c r="V299" s="99" t="s">
        <v>39</v>
      </c>
      <c r="W299" s="62" t="s">
        <v>791</v>
      </c>
      <c r="X299" s="90"/>
      <c r="Y299" s="64"/>
      <c r="Z299" s="65"/>
    </row>
    <row r="300" spans="1:26" s="50" customFormat="1" hidden="1">
      <c r="B300" s="51"/>
      <c r="C300" s="51"/>
      <c r="D300" s="51"/>
      <c r="E300" s="173" t="s">
        <v>804</v>
      </c>
      <c r="F300" s="42"/>
      <c r="G300" s="80"/>
      <c r="H300" s="81"/>
      <c r="I300" s="81"/>
      <c r="J300" s="81"/>
      <c r="K300" s="81"/>
      <c r="L300" s="81"/>
      <c r="M300" s="81"/>
      <c r="N300" s="82"/>
      <c r="O300" s="82"/>
      <c r="P300" s="110"/>
      <c r="Q300" s="84"/>
      <c r="R300" s="110"/>
      <c r="S300" s="110"/>
      <c r="T300" s="81"/>
      <c r="U300" s="85"/>
      <c r="V300" s="220"/>
      <c r="W300" s="87"/>
      <c r="X300" s="88"/>
      <c r="Y300" s="64"/>
      <c r="Z300" s="65"/>
    </row>
    <row r="301" spans="1:26" s="50" customFormat="1" hidden="1">
      <c r="B301" s="51"/>
      <c r="C301" s="51"/>
      <c r="D301" s="51"/>
      <c r="E301" s="140">
        <v>1</v>
      </c>
      <c r="F301" s="42" t="s">
        <v>805</v>
      </c>
      <c r="G301" s="80"/>
      <c r="H301" s="81"/>
      <c r="I301" s="81"/>
      <c r="J301" s="81"/>
      <c r="K301" s="81"/>
      <c r="L301" s="81"/>
      <c r="M301" s="81"/>
      <c r="N301" s="82"/>
      <c r="O301" s="82"/>
      <c r="P301" s="110"/>
      <c r="Q301" s="84"/>
      <c r="R301" s="110"/>
      <c r="S301" s="110"/>
      <c r="T301" s="81"/>
      <c r="U301" s="85"/>
      <c r="V301" s="220"/>
      <c r="W301" s="87"/>
      <c r="X301" s="88"/>
      <c r="Y301" s="64"/>
      <c r="Z301" s="65"/>
    </row>
    <row r="302" spans="1:26" s="50" customFormat="1" ht="30">
      <c r="A302" s="50" t="s">
        <v>21</v>
      </c>
      <c r="B302" s="51" t="s">
        <v>806</v>
      </c>
      <c r="C302" s="51" t="s">
        <v>805</v>
      </c>
      <c r="D302" s="51"/>
      <c r="E302" s="52" t="s">
        <v>89</v>
      </c>
      <c r="F302" s="53" t="s">
        <v>807</v>
      </c>
      <c r="G302" s="56" t="s">
        <v>808</v>
      </c>
      <c r="H302" s="221">
        <v>2360000</v>
      </c>
      <c r="I302" s="221"/>
      <c r="J302" s="98">
        <v>2862887</v>
      </c>
      <c r="K302" s="98">
        <v>2498249</v>
      </c>
      <c r="L302" s="98">
        <v>3292320</v>
      </c>
      <c r="M302" s="222">
        <v>2636916</v>
      </c>
      <c r="N302" s="204">
        <v>3786169</v>
      </c>
      <c r="O302" s="204">
        <f>1786953+1752615+34338</f>
        <v>3573906</v>
      </c>
      <c r="P302" s="223">
        <v>4354094</v>
      </c>
      <c r="Q302" s="221">
        <v>902.48599999999999</v>
      </c>
      <c r="R302" s="187">
        <v>5007208</v>
      </c>
      <c r="S302" s="187"/>
      <c r="T302" s="221">
        <v>5007208</v>
      </c>
      <c r="U302" s="93" t="s">
        <v>29</v>
      </c>
      <c r="V302" s="93" t="s">
        <v>29</v>
      </c>
      <c r="W302" s="62" t="s">
        <v>780</v>
      </c>
      <c r="X302" s="90"/>
      <c r="Y302" s="64"/>
      <c r="Z302" s="65"/>
    </row>
    <row r="303" spans="1:26" s="50" customFormat="1" ht="30">
      <c r="A303" s="50" t="s">
        <v>21</v>
      </c>
      <c r="B303" s="51" t="s">
        <v>806</v>
      </c>
      <c r="C303" s="51" t="s">
        <v>805</v>
      </c>
      <c r="D303" s="51"/>
      <c r="E303" s="52" t="s">
        <v>92</v>
      </c>
      <c r="F303" s="53" t="s">
        <v>809</v>
      </c>
      <c r="G303" s="56" t="s">
        <v>810</v>
      </c>
      <c r="H303" s="54" t="s">
        <v>811</v>
      </c>
      <c r="I303" s="54"/>
      <c r="J303" s="56">
        <v>3</v>
      </c>
      <c r="K303" s="58">
        <v>2.68</v>
      </c>
      <c r="L303" s="56">
        <v>3</v>
      </c>
      <c r="M303" s="56">
        <v>2.2000000000000002</v>
      </c>
      <c r="N303" s="58">
        <v>3</v>
      </c>
      <c r="O303" s="58">
        <v>3.88</v>
      </c>
      <c r="P303" s="54">
        <v>3</v>
      </c>
      <c r="Q303" s="54" t="s">
        <v>812</v>
      </c>
      <c r="R303" s="54">
        <v>3</v>
      </c>
      <c r="S303" s="54"/>
      <c r="T303" s="54">
        <v>3</v>
      </c>
      <c r="U303" s="93" t="s">
        <v>29</v>
      </c>
      <c r="V303" s="93" t="s">
        <v>29</v>
      </c>
      <c r="W303" s="62" t="s">
        <v>780</v>
      </c>
      <c r="X303" s="90"/>
      <c r="Y303" s="64"/>
      <c r="Z303" s="65"/>
    </row>
    <row r="304" spans="1:26" s="50" customFormat="1" ht="30">
      <c r="A304" s="50" t="s">
        <v>21</v>
      </c>
      <c r="B304" s="51" t="s">
        <v>806</v>
      </c>
      <c r="C304" s="51" t="s">
        <v>805</v>
      </c>
      <c r="D304" s="51"/>
      <c r="E304" s="52" t="s">
        <v>94</v>
      </c>
      <c r="F304" s="53" t="s">
        <v>813</v>
      </c>
      <c r="G304" s="56" t="s">
        <v>25</v>
      </c>
      <c r="H304" s="56">
        <v>2.7</v>
      </c>
      <c r="I304" s="56"/>
      <c r="J304" s="56">
        <v>2.96</v>
      </c>
      <c r="K304" s="56">
        <v>2.3199999999999998</v>
      </c>
      <c r="L304" s="56">
        <v>3.11</v>
      </c>
      <c r="M304" s="56">
        <v>3.11</v>
      </c>
      <c r="N304" s="58">
        <v>3.25</v>
      </c>
      <c r="O304" s="58">
        <v>1.59</v>
      </c>
      <c r="P304" s="59" t="s">
        <v>814</v>
      </c>
      <c r="Q304" s="56" t="s">
        <v>815</v>
      </c>
      <c r="R304" s="59" t="s">
        <v>816</v>
      </c>
      <c r="S304" s="59"/>
      <c r="T304" s="56">
        <v>3.54</v>
      </c>
      <c r="U304" s="93" t="s">
        <v>29</v>
      </c>
      <c r="V304" s="93" t="s">
        <v>29</v>
      </c>
      <c r="W304" s="202" t="s">
        <v>817</v>
      </c>
      <c r="X304" s="90"/>
      <c r="Y304" s="64"/>
      <c r="Z304" s="65"/>
    </row>
    <row r="305" spans="1:26" s="50" customFormat="1" hidden="1">
      <c r="B305" s="51"/>
      <c r="C305" s="51"/>
      <c r="D305" s="51"/>
      <c r="E305" s="140">
        <v>2</v>
      </c>
      <c r="F305" s="42" t="s">
        <v>818</v>
      </c>
      <c r="G305" s="81"/>
      <c r="H305" s="81"/>
      <c r="I305" s="81"/>
      <c r="J305" s="81"/>
      <c r="K305" s="81"/>
      <c r="L305" s="81"/>
      <c r="M305" s="81"/>
      <c r="N305" s="82"/>
      <c r="O305" s="82"/>
      <c r="P305" s="83"/>
      <c r="Q305" s="84"/>
      <c r="R305" s="83"/>
      <c r="S305" s="83"/>
      <c r="T305" s="81"/>
      <c r="U305" s="85"/>
      <c r="V305" s="86"/>
      <c r="W305" s="87"/>
      <c r="X305" s="88"/>
      <c r="Y305" s="64"/>
      <c r="Z305" s="65"/>
    </row>
    <row r="306" spans="1:26" s="50" customFormat="1" ht="30" hidden="1">
      <c r="A306" s="50" t="s">
        <v>21</v>
      </c>
      <c r="B306" s="51" t="s">
        <v>806</v>
      </c>
      <c r="C306" s="51" t="s">
        <v>818</v>
      </c>
      <c r="D306" s="51"/>
      <c r="E306" s="52" t="s">
        <v>101</v>
      </c>
      <c r="F306" s="53" t="s">
        <v>819</v>
      </c>
      <c r="G306" s="56" t="s">
        <v>25</v>
      </c>
      <c r="H306" s="56">
        <v>29.63</v>
      </c>
      <c r="I306" s="56"/>
      <c r="J306" s="56">
        <v>29.75</v>
      </c>
      <c r="K306" s="56">
        <v>27.93</v>
      </c>
      <c r="L306" s="56">
        <v>29.82</v>
      </c>
      <c r="M306" s="146" t="s">
        <v>820</v>
      </c>
      <c r="N306" s="58">
        <v>29.94</v>
      </c>
      <c r="O306" s="58">
        <v>30.98</v>
      </c>
      <c r="P306" s="59" t="s">
        <v>821</v>
      </c>
      <c r="Q306" s="91" t="s">
        <v>149</v>
      </c>
      <c r="R306" s="59" t="s">
        <v>822</v>
      </c>
      <c r="S306" s="59"/>
      <c r="T306" s="56">
        <v>30.24</v>
      </c>
      <c r="U306" s="102" t="s">
        <v>39</v>
      </c>
      <c r="V306" s="104" t="s">
        <v>39</v>
      </c>
      <c r="W306" s="62" t="s">
        <v>823</v>
      </c>
      <c r="X306" s="90"/>
      <c r="Y306" s="64"/>
      <c r="Z306" s="65"/>
    </row>
    <row r="307" spans="1:26" s="50" customFormat="1" ht="30">
      <c r="A307" s="50" t="s">
        <v>21</v>
      </c>
      <c r="B307" s="51" t="s">
        <v>806</v>
      </c>
      <c r="C307" s="51" t="s">
        <v>818</v>
      </c>
      <c r="D307" s="51"/>
      <c r="E307" s="52" t="s">
        <v>535</v>
      </c>
      <c r="F307" s="53" t="s">
        <v>824</v>
      </c>
      <c r="G307" s="56" t="s">
        <v>25</v>
      </c>
      <c r="H307" s="56">
        <v>6.68</v>
      </c>
      <c r="I307" s="56"/>
      <c r="J307" s="56">
        <v>6.76</v>
      </c>
      <c r="K307" s="56">
        <v>5.38</v>
      </c>
      <c r="L307" s="56">
        <v>6.82</v>
      </c>
      <c r="M307" s="146" t="s">
        <v>825</v>
      </c>
      <c r="N307" s="58">
        <v>6.93</v>
      </c>
      <c r="O307" s="58">
        <v>6.1</v>
      </c>
      <c r="P307" s="59" t="s">
        <v>826</v>
      </c>
      <c r="Q307" s="91" t="s">
        <v>149</v>
      </c>
      <c r="R307" s="59" t="s">
        <v>827</v>
      </c>
      <c r="S307" s="59"/>
      <c r="T307" s="56">
        <v>7.24</v>
      </c>
      <c r="U307" s="102" t="s">
        <v>29</v>
      </c>
      <c r="V307" s="102" t="s">
        <v>29</v>
      </c>
      <c r="W307" s="62" t="s">
        <v>823</v>
      </c>
      <c r="X307" s="90"/>
      <c r="Y307" s="64"/>
      <c r="Z307" s="65"/>
    </row>
    <row r="308" spans="1:26" s="50" customFormat="1" ht="30">
      <c r="A308" s="50" t="s">
        <v>21</v>
      </c>
      <c r="B308" s="51" t="s">
        <v>806</v>
      </c>
      <c r="C308" s="51" t="s">
        <v>818</v>
      </c>
      <c r="D308" s="51"/>
      <c r="E308" s="52" t="s">
        <v>105</v>
      </c>
      <c r="F308" s="53" t="s">
        <v>828</v>
      </c>
      <c r="G308" s="56" t="s">
        <v>25</v>
      </c>
      <c r="H308" s="56">
        <v>4.18</v>
      </c>
      <c r="I308" s="56"/>
      <c r="J308" s="56">
        <v>4.49</v>
      </c>
      <c r="K308" s="69">
        <v>3.7</v>
      </c>
      <c r="L308" s="56">
        <v>4.68</v>
      </c>
      <c r="M308" s="146" t="s">
        <v>829</v>
      </c>
      <c r="N308" s="58">
        <v>4.7</v>
      </c>
      <c r="O308" s="58">
        <v>4.5</v>
      </c>
      <c r="P308" s="59" t="s">
        <v>830</v>
      </c>
      <c r="Q308" s="91" t="s">
        <v>149</v>
      </c>
      <c r="R308" s="59" t="s">
        <v>831</v>
      </c>
      <c r="S308" s="59"/>
      <c r="T308" s="56">
        <v>5.0999999999999996</v>
      </c>
      <c r="U308" s="102" t="s">
        <v>29</v>
      </c>
      <c r="V308" s="102" t="s">
        <v>29</v>
      </c>
      <c r="W308" s="62" t="s">
        <v>823</v>
      </c>
      <c r="X308" s="90"/>
      <c r="Y308" s="64"/>
      <c r="Z308" s="65"/>
    </row>
    <row r="309" spans="1:26" s="50" customFormat="1" ht="30">
      <c r="A309" s="50" t="s">
        <v>21</v>
      </c>
      <c r="B309" s="51" t="s">
        <v>806</v>
      </c>
      <c r="C309" s="51" t="s">
        <v>818</v>
      </c>
      <c r="D309" s="51"/>
      <c r="E309" s="52" t="s">
        <v>537</v>
      </c>
      <c r="F309" s="53" t="s">
        <v>832</v>
      </c>
      <c r="G309" s="56" t="s">
        <v>25</v>
      </c>
      <c r="H309" s="56">
        <v>7.17</v>
      </c>
      <c r="I309" s="56"/>
      <c r="J309" s="56">
        <v>7.94</v>
      </c>
      <c r="K309" s="56">
        <v>7.92</v>
      </c>
      <c r="L309" s="56">
        <v>8.2100000000000009</v>
      </c>
      <c r="M309" s="146" t="s">
        <v>833</v>
      </c>
      <c r="N309" s="58">
        <v>8.48</v>
      </c>
      <c r="O309" s="58">
        <v>7.9</v>
      </c>
      <c r="P309" s="59" t="s">
        <v>834</v>
      </c>
      <c r="Q309" s="91" t="s">
        <v>149</v>
      </c>
      <c r="R309" s="59" t="s">
        <v>835</v>
      </c>
      <c r="S309" s="59"/>
      <c r="T309" s="56">
        <v>9.0299999999999994</v>
      </c>
      <c r="U309" s="102" t="s">
        <v>29</v>
      </c>
      <c r="V309" s="102" t="s">
        <v>29</v>
      </c>
      <c r="W309" s="62" t="s">
        <v>823</v>
      </c>
      <c r="X309" s="90"/>
      <c r="Y309" s="64"/>
      <c r="Z309" s="65"/>
    </row>
    <row r="310" spans="1:26" s="50" customFormat="1" ht="30">
      <c r="A310" s="50" t="s">
        <v>21</v>
      </c>
      <c r="B310" s="51" t="s">
        <v>806</v>
      </c>
      <c r="C310" s="51" t="s">
        <v>818</v>
      </c>
      <c r="D310" s="51"/>
      <c r="E310" s="52" t="s">
        <v>252</v>
      </c>
      <c r="F310" s="53" t="s">
        <v>836</v>
      </c>
      <c r="G310" s="56" t="s">
        <v>837</v>
      </c>
      <c r="H310" s="56">
        <v>5.13</v>
      </c>
      <c r="I310" s="56"/>
      <c r="J310" s="56">
        <v>5.43</v>
      </c>
      <c r="K310" s="56">
        <v>5.51</v>
      </c>
      <c r="L310" s="56">
        <v>5.58</v>
      </c>
      <c r="M310" s="104" t="s">
        <v>838</v>
      </c>
      <c r="N310" s="58">
        <v>5.72</v>
      </c>
      <c r="O310" s="446">
        <v>5.7169999999999996</v>
      </c>
      <c r="P310" s="59" t="s">
        <v>839</v>
      </c>
      <c r="Q310" s="60">
        <v>5.56</v>
      </c>
      <c r="R310" s="59" t="s">
        <v>840</v>
      </c>
      <c r="S310" s="59"/>
      <c r="T310" s="56">
        <v>6.01</v>
      </c>
      <c r="U310" s="102" t="s">
        <v>29</v>
      </c>
      <c r="V310" s="102" t="s">
        <v>29</v>
      </c>
      <c r="W310" s="62" t="s">
        <v>841</v>
      </c>
      <c r="X310" s="90"/>
      <c r="Y310" s="64"/>
      <c r="Z310" s="65"/>
    </row>
    <row r="311" spans="1:26" s="50" customFormat="1" ht="30">
      <c r="A311" s="50" t="s">
        <v>21</v>
      </c>
      <c r="B311" s="51" t="s">
        <v>806</v>
      </c>
      <c r="C311" s="51" t="s">
        <v>818</v>
      </c>
      <c r="D311" s="51"/>
      <c r="E311" s="52" t="s">
        <v>264</v>
      </c>
      <c r="F311" s="53" t="s">
        <v>842</v>
      </c>
      <c r="G311" s="56" t="s">
        <v>561</v>
      </c>
      <c r="H311" s="98">
        <v>2204992</v>
      </c>
      <c r="I311" s="98"/>
      <c r="J311" s="98">
        <v>2539311</v>
      </c>
      <c r="K311" s="98">
        <v>2527111</v>
      </c>
      <c r="L311" s="98">
        <v>2625047</v>
      </c>
      <c r="M311" s="224" t="s">
        <v>843</v>
      </c>
      <c r="N311" s="180">
        <v>2713675</v>
      </c>
      <c r="O311" s="225">
        <v>1751997</v>
      </c>
      <c r="P311" s="124" t="s">
        <v>844</v>
      </c>
      <c r="Q311" s="226">
        <v>1611107</v>
      </c>
      <c r="R311" s="227">
        <v>2900000</v>
      </c>
      <c r="S311" s="227"/>
      <c r="T311" s="98">
        <v>2900000</v>
      </c>
      <c r="U311" s="102" t="s">
        <v>29</v>
      </c>
      <c r="V311" s="102" t="s">
        <v>29</v>
      </c>
      <c r="W311" s="62" t="s">
        <v>841</v>
      </c>
      <c r="X311" s="90"/>
      <c r="Y311" s="64"/>
      <c r="Z311" s="65"/>
    </row>
    <row r="312" spans="1:26" s="50" customFormat="1" ht="30" hidden="1">
      <c r="A312" s="50" t="s">
        <v>21</v>
      </c>
      <c r="B312" s="51" t="s">
        <v>806</v>
      </c>
      <c r="C312" s="51" t="s">
        <v>818</v>
      </c>
      <c r="D312" s="51"/>
      <c r="E312" s="52" t="s">
        <v>266</v>
      </c>
      <c r="F312" s="53" t="s">
        <v>845</v>
      </c>
      <c r="G312" s="56" t="s">
        <v>561</v>
      </c>
      <c r="H312" s="98">
        <v>805910</v>
      </c>
      <c r="I312" s="98"/>
      <c r="J312" s="98">
        <v>800500</v>
      </c>
      <c r="K312" s="98">
        <v>754944</v>
      </c>
      <c r="L312" s="98">
        <v>805200</v>
      </c>
      <c r="M312" s="99" t="s">
        <v>846</v>
      </c>
      <c r="N312" s="204">
        <v>835827</v>
      </c>
      <c r="O312" s="228">
        <v>704738</v>
      </c>
      <c r="P312" s="204">
        <v>850740</v>
      </c>
      <c r="Q312" s="229">
        <v>960694</v>
      </c>
      <c r="R312" s="98">
        <v>825815</v>
      </c>
      <c r="S312" s="98"/>
      <c r="T312" s="98">
        <v>825815</v>
      </c>
      <c r="U312" s="102" t="s">
        <v>39</v>
      </c>
      <c r="V312" s="104" t="s">
        <v>39</v>
      </c>
      <c r="W312" s="62" t="s">
        <v>841</v>
      </c>
      <c r="X312" s="90"/>
      <c r="Y312" s="64"/>
      <c r="Z312" s="65"/>
    </row>
    <row r="313" spans="1:26" s="50" customFormat="1" hidden="1">
      <c r="B313" s="51"/>
      <c r="C313" s="51"/>
      <c r="D313" s="51"/>
      <c r="E313" s="140">
        <v>3</v>
      </c>
      <c r="F313" s="42" t="s">
        <v>847</v>
      </c>
      <c r="G313" s="81"/>
      <c r="H313" s="207"/>
      <c r="I313" s="207"/>
      <c r="J313" s="207"/>
      <c r="K313" s="207"/>
      <c r="L313" s="207"/>
      <c r="M313" s="209"/>
      <c r="N313" s="211"/>
      <c r="O313" s="230"/>
      <c r="P313" s="211"/>
      <c r="Q313" s="231"/>
      <c r="R313" s="207"/>
      <c r="S313" s="207"/>
      <c r="T313" s="207"/>
      <c r="U313" s="85"/>
      <c r="V313" s="232"/>
      <c r="W313" s="87"/>
      <c r="X313" s="88"/>
      <c r="Y313" s="64"/>
      <c r="Z313" s="65"/>
    </row>
    <row r="314" spans="1:26" s="50" customFormat="1" ht="30" hidden="1">
      <c r="A314" s="50" t="s">
        <v>21</v>
      </c>
      <c r="B314" s="51" t="s">
        <v>806</v>
      </c>
      <c r="C314" s="51" t="s">
        <v>847</v>
      </c>
      <c r="D314" s="51"/>
      <c r="E314" s="52" t="s">
        <v>541</v>
      </c>
      <c r="F314" s="53" t="s">
        <v>848</v>
      </c>
      <c r="G314" s="54" t="s">
        <v>25</v>
      </c>
      <c r="H314" s="56">
        <v>24.1</v>
      </c>
      <c r="I314" s="56"/>
      <c r="J314" s="56">
        <v>24.13</v>
      </c>
      <c r="K314" s="56">
        <v>12.87</v>
      </c>
      <c r="L314" s="56">
        <v>24.16</v>
      </c>
      <c r="M314" s="57">
        <v>15.892822298220199</v>
      </c>
      <c r="N314" s="58">
        <v>24.18</v>
      </c>
      <c r="O314" s="104">
        <v>4.8600000000000003</v>
      </c>
      <c r="P314" s="59" t="s">
        <v>849</v>
      </c>
      <c r="Q314" s="166">
        <v>55.85</v>
      </c>
      <c r="R314" s="59" t="s">
        <v>850</v>
      </c>
      <c r="S314" s="59"/>
      <c r="T314" s="56">
        <v>24.24</v>
      </c>
      <c r="U314" s="102" t="s">
        <v>39</v>
      </c>
      <c r="V314" s="104" t="s">
        <v>39</v>
      </c>
      <c r="W314" s="62" t="s">
        <v>415</v>
      </c>
      <c r="X314" s="90"/>
      <c r="Y314" s="64"/>
      <c r="Z314" s="65"/>
    </row>
    <row r="315" spans="1:26" s="50" customFormat="1" ht="30" hidden="1">
      <c r="A315" s="50" t="s">
        <v>21</v>
      </c>
      <c r="B315" s="51" t="s">
        <v>806</v>
      </c>
      <c r="C315" s="51" t="s">
        <v>847</v>
      </c>
      <c r="D315" s="51"/>
      <c r="E315" s="52" t="s">
        <v>108</v>
      </c>
      <c r="F315" s="53" t="s">
        <v>851</v>
      </c>
      <c r="G315" s="54" t="s">
        <v>25</v>
      </c>
      <c r="H315" s="56">
        <v>0.04</v>
      </c>
      <c r="I315" s="56"/>
      <c r="J315" s="56">
        <v>3.5000000000000003E-2</v>
      </c>
      <c r="K315" s="56">
        <v>0.17</v>
      </c>
      <c r="L315" s="56">
        <v>0.03</v>
      </c>
      <c r="M315" s="57">
        <v>5.0591242993112802E-2</v>
      </c>
      <c r="N315" s="58">
        <v>2.5000000000000001E-2</v>
      </c>
      <c r="O315" s="57">
        <v>5.0591242993112802E-2</v>
      </c>
      <c r="P315" s="56">
        <v>0.02</v>
      </c>
      <c r="Q315" s="166">
        <v>0.02</v>
      </c>
      <c r="R315" s="56">
        <v>1.4999999999999999E-2</v>
      </c>
      <c r="S315" s="56"/>
      <c r="T315" s="56">
        <v>1.4999999999999999E-2</v>
      </c>
      <c r="U315" s="102" t="s">
        <v>39</v>
      </c>
      <c r="V315" s="104" t="s">
        <v>39</v>
      </c>
      <c r="W315" s="62" t="s">
        <v>415</v>
      </c>
      <c r="X315" s="90"/>
      <c r="Y315" s="64"/>
      <c r="Z315" s="65"/>
    </row>
    <row r="316" spans="1:26" s="50" customFormat="1" ht="30" hidden="1">
      <c r="A316" s="50" t="s">
        <v>21</v>
      </c>
      <c r="B316" s="51" t="s">
        <v>806</v>
      </c>
      <c r="C316" s="51" t="s">
        <v>847</v>
      </c>
      <c r="D316" s="51"/>
      <c r="E316" s="52" t="s">
        <v>552</v>
      </c>
      <c r="F316" s="53" t="s">
        <v>852</v>
      </c>
      <c r="G316" s="54" t="s">
        <v>25</v>
      </c>
      <c r="H316" s="56">
        <v>29</v>
      </c>
      <c r="I316" s="56"/>
      <c r="J316" s="56">
        <v>29</v>
      </c>
      <c r="K316" s="56">
        <v>50.35</v>
      </c>
      <c r="L316" s="56">
        <v>29</v>
      </c>
      <c r="M316" s="69">
        <v>50.2614161950439</v>
      </c>
      <c r="N316" s="56">
        <v>29</v>
      </c>
      <c r="O316" s="146" t="s">
        <v>853</v>
      </c>
      <c r="P316" s="67">
        <v>29</v>
      </c>
      <c r="Q316" s="166">
        <v>50.01</v>
      </c>
      <c r="R316" s="67">
        <v>29</v>
      </c>
      <c r="S316" s="67"/>
      <c r="T316" s="168">
        <v>29</v>
      </c>
      <c r="U316" s="102" t="s">
        <v>39</v>
      </c>
      <c r="V316" s="104" t="s">
        <v>39</v>
      </c>
      <c r="W316" s="62" t="s">
        <v>415</v>
      </c>
      <c r="X316" s="90"/>
      <c r="Y316" s="64"/>
      <c r="Z316" s="65"/>
    </row>
    <row r="317" spans="1:26" s="50" customFormat="1" hidden="1">
      <c r="B317" s="51"/>
      <c r="C317" s="51"/>
      <c r="D317" s="51"/>
      <c r="E317" s="140">
        <v>4</v>
      </c>
      <c r="F317" s="42" t="s">
        <v>854</v>
      </c>
      <c r="G317" s="80"/>
      <c r="H317" s="81"/>
      <c r="I317" s="81"/>
      <c r="J317" s="81"/>
      <c r="K317" s="81"/>
      <c r="L317" s="81"/>
      <c r="M317" s="141"/>
      <c r="N317" s="81"/>
      <c r="O317" s="109"/>
      <c r="P317" s="83"/>
      <c r="Q317" s="84"/>
      <c r="R317" s="83"/>
      <c r="S317" s="83"/>
      <c r="T317" s="81"/>
      <c r="U317" s="85"/>
      <c r="V317" s="233"/>
      <c r="W317" s="87"/>
      <c r="X317" s="88"/>
      <c r="Y317" s="64"/>
      <c r="Z317" s="65"/>
    </row>
    <row r="318" spans="1:26" s="50" customFormat="1" ht="30">
      <c r="A318" s="50" t="s">
        <v>21</v>
      </c>
      <c r="B318" s="51" t="s">
        <v>806</v>
      </c>
      <c r="C318" s="51" t="s">
        <v>854</v>
      </c>
      <c r="D318" s="51"/>
      <c r="E318" s="52" t="s">
        <v>422</v>
      </c>
      <c r="F318" s="53" t="s">
        <v>855</v>
      </c>
      <c r="G318" s="54" t="s">
        <v>25</v>
      </c>
      <c r="H318" s="56">
        <v>96.26</v>
      </c>
      <c r="I318" s="56"/>
      <c r="J318" s="56">
        <v>98.67</v>
      </c>
      <c r="K318" s="56">
        <v>98.24</v>
      </c>
      <c r="L318" s="56">
        <v>99.73</v>
      </c>
      <c r="M318" s="56">
        <v>99.7</v>
      </c>
      <c r="N318" s="58">
        <v>100</v>
      </c>
      <c r="O318" s="104">
        <v>98</v>
      </c>
      <c r="P318" s="58">
        <v>100</v>
      </c>
      <c r="Q318" s="151">
        <v>99.81</v>
      </c>
      <c r="R318" s="58">
        <v>100</v>
      </c>
      <c r="S318" s="58"/>
      <c r="T318" s="56">
        <v>100</v>
      </c>
      <c r="U318" s="102" t="s">
        <v>29</v>
      </c>
      <c r="V318" s="102" t="s">
        <v>29</v>
      </c>
      <c r="W318" s="62" t="s">
        <v>856</v>
      </c>
      <c r="X318" s="90"/>
      <c r="Y318" s="64"/>
      <c r="Z318" s="65"/>
    </row>
    <row r="319" spans="1:26" s="50" customFormat="1" ht="30">
      <c r="A319" s="50" t="s">
        <v>21</v>
      </c>
      <c r="B319" s="51" t="s">
        <v>806</v>
      </c>
      <c r="C319" s="51" t="s">
        <v>854</v>
      </c>
      <c r="D319" s="51"/>
      <c r="E319" s="52" t="s">
        <v>424</v>
      </c>
      <c r="F319" s="53" t="s">
        <v>857</v>
      </c>
      <c r="G319" s="54" t="s">
        <v>858</v>
      </c>
      <c r="H319" s="56">
        <v>1.06</v>
      </c>
      <c r="I319" s="56"/>
      <c r="J319" s="56">
        <v>1.59</v>
      </c>
      <c r="K319" s="56">
        <v>1.35</v>
      </c>
      <c r="L319" s="56">
        <v>1.57</v>
      </c>
      <c r="M319" s="56">
        <v>1.1299999999999999</v>
      </c>
      <c r="N319" s="58">
        <v>1.36</v>
      </c>
      <c r="O319" s="104">
        <v>1.1399999999999999</v>
      </c>
      <c r="P319" s="59" t="s">
        <v>859</v>
      </c>
      <c r="Q319" s="60">
        <v>1.24</v>
      </c>
      <c r="R319" s="56">
        <v>1.53</v>
      </c>
      <c r="S319" s="56"/>
      <c r="T319" s="56">
        <v>1.53</v>
      </c>
      <c r="U319" s="102" t="s">
        <v>29</v>
      </c>
      <c r="V319" s="102" t="s">
        <v>29</v>
      </c>
      <c r="W319" s="62" t="s">
        <v>856</v>
      </c>
      <c r="X319" s="90"/>
      <c r="Y319" s="64"/>
      <c r="Z319" s="65"/>
    </row>
    <row r="320" spans="1:26" s="50" customFormat="1" ht="30">
      <c r="A320" s="50" t="s">
        <v>21</v>
      </c>
      <c r="B320" s="51" t="s">
        <v>806</v>
      </c>
      <c r="C320" s="51" t="s">
        <v>854</v>
      </c>
      <c r="D320" s="51"/>
      <c r="E320" s="52" t="s">
        <v>426</v>
      </c>
      <c r="F320" s="53" t="s">
        <v>860</v>
      </c>
      <c r="G320" s="54" t="s">
        <v>25</v>
      </c>
      <c r="H320" s="56">
        <v>6.95</v>
      </c>
      <c r="I320" s="56"/>
      <c r="J320" s="56">
        <v>6</v>
      </c>
      <c r="K320" s="56">
        <v>5.33</v>
      </c>
      <c r="L320" s="56">
        <v>5.8</v>
      </c>
      <c r="M320" s="56">
        <v>5.33</v>
      </c>
      <c r="N320" s="58">
        <v>5.5</v>
      </c>
      <c r="O320" s="104">
        <v>5.34</v>
      </c>
      <c r="P320" s="59" t="s">
        <v>861</v>
      </c>
      <c r="Q320" s="60">
        <v>5.18</v>
      </c>
      <c r="R320" s="56">
        <v>5</v>
      </c>
      <c r="S320" s="56"/>
      <c r="T320" s="56">
        <v>5</v>
      </c>
      <c r="U320" s="102" t="s">
        <v>29</v>
      </c>
      <c r="V320" s="102" t="s">
        <v>29</v>
      </c>
      <c r="W320" s="62" t="s">
        <v>856</v>
      </c>
      <c r="X320" s="90"/>
      <c r="Y320" s="64"/>
      <c r="Z320" s="65"/>
    </row>
    <row r="321" spans="1:26" s="50" customFormat="1" ht="30">
      <c r="A321" s="50" t="s">
        <v>21</v>
      </c>
      <c r="B321" s="51" t="s">
        <v>806</v>
      </c>
      <c r="C321" s="51" t="s">
        <v>854</v>
      </c>
      <c r="D321" s="51"/>
      <c r="E321" s="52" t="s">
        <v>430</v>
      </c>
      <c r="F321" s="53" t="s">
        <v>862</v>
      </c>
      <c r="G321" s="54" t="s">
        <v>25</v>
      </c>
      <c r="H321" s="56">
        <v>0.54</v>
      </c>
      <c r="I321" s="56"/>
      <c r="J321" s="56">
        <v>5.08</v>
      </c>
      <c r="K321" s="56">
        <v>0</v>
      </c>
      <c r="L321" s="56">
        <v>10.14</v>
      </c>
      <c r="M321" s="56">
        <v>0.54</v>
      </c>
      <c r="N321" s="58">
        <v>13.4</v>
      </c>
      <c r="O321" s="104">
        <v>0.54</v>
      </c>
      <c r="P321" s="59" t="s">
        <v>863</v>
      </c>
      <c r="Q321" s="60">
        <v>5.57</v>
      </c>
      <c r="R321" s="59" t="s">
        <v>864</v>
      </c>
      <c r="S321" s="59"/>
      <c r="T321" s="56">
        <v>28.96</v>
      </c>
      <c r="U321" s="102" t="s">
        <v>29</v>
      </c>
      <c r="V321" s="102" t="s">
        <v>29</v>
      </c>
      <c r="W321" s="62" t="s">
        <v>856</v>
      </c>
      <c r="X321" s="90"/>
      <c r="Y321" s="64"/>
      <c r="Z321" s="65"/>
    </row>
    <row r="322" spans="1:26" s="50" customFormat="1" ht="30" hidden="1">
      <c r="A322" s="50" t="s">
        <v>21</v>
      </c>
      <c r="B322" s="51" t="s">
        <v>806</v>
      </c>
      <c r="C322" s="51" t="s">
        <v>854</v>
      </c>
      <c r="D322" s="51"/>
      <c r="E322" s="52" t="s">
        <v>432</v>
      </c>
      <c r="F322" s="53" t="s">
        <v>865</v>
      </c>
      <c r="G322" s="54" t="s">
        <v>866</v>
      </c>
      <c r="H322" s="98">
        <v>4237</v>
      </c>
      <c r="I322" s="98"/>
      <c r="J322" s="98">
        <v>3119</v>
      </c>
      <c r="K322" s="99">
        <v>4100</v>
      </c>
      <c r="L322" s="98">
        <v>2676</v>
      </c>
      <c r="M322" s="234">
        <v>4991.78</v>
      </c>
      <c r="N322" s="98">
        <v>2296</v>
      </c>
      <c r="O322" s="104">
        <v>5418.7</v>
      </c>
      <c r="P322" s="98">
        <v>1970</v>
      </c>
      <c r="Q322" s="152">
        <v>3870</v>
      </c>
      <c r="R322" s="98">
        <v>1691</v>
      </c>
      <c r="S322" s="98"/>
      <c r="T322" s="98">
        <v>1691</v>
      </c>
      <c r="U322" s="104" t="s">
        <v>39</v>
      </c>
      <c r="V322" s="104" t="s">
        <v>39</v>
      </c>
      <c r="W322" s="62" t="s">
        <v>856</v>
      </c>
      <c r="X322" s="90"/>
      <c r="Y322" s="64"/>
      <c r="Z322" s="65"/>
    </row>
    <row r="323" spans="1:26" s="50" customFormat="1" ht="30">
      <c r="A323" s="50" t="s">
        <v>21</v>
      </c>
      <c r="B323" s="51" t="s">
        <v>806</v>
      </c>
      <c r="C323" s="51" t="s">
        <v>854</v>
      </c>
      <c r="D323" s="51"/>
      <c r="E323" s="52" t="s">
        <v>867</v>
      </c>
      <c r="F323" s="53" t="s">
        <v>868</v>
      </c>
      <c r="G323" s="54" t="s">
        <v>866</v>
      </c>
      <c r="H323" s="56">
        <v>175</v>
      </c>
      <c r="I323" s="56"/>
      <c r="J323" s="56">
        <v>215</v>
      </c>
      <c r="K323" s="56">
        <v>210</v>
      </c>
      <c r="L323" s="56">
        <v>238</v>
      </c>
      <c r="M323" s="104">
        <v>211.49</v>
      </c>
      <c r="N323" s="58">
        <v>262</v>
      </c>
      <c r="O323" s="104">
        <v>217.4</v>
      </c>
      <c r="P323" s="96">
        <v>291</v>
      </c>
      <c r="Q323" s="60">
        <v>56</v>
      </c>
      <c r="R323" s="96">
        <v>324</v>
      </c>
      <c r="S323" s="96"/>
      <c r="T323" s="56">
        <v>324</v>
      </c>
      <c r="U323" s="102" t="s">
        <v>29</v>
      </c>
      <c r="V323" s="102" t="s">
        <v>29</v>
      </c>
      <c r="W323" s="62" t="s">
        <v>856</v>
      </c>
      <c r="X323" s="90"/>
      <c r="Y323" s="64"/>
      <c r="Z323" s="65"/>
    </row>
    <row r="324" spans="1:26" s="50" customFormat="1" ht="30" hidden="1">
      <c r="A324" s="50" t="s">
        <v>21</v>
      </c>
      <c r="B324" s="51" t="s">
        <v>806</v>
      </c>
      <c r="C324" s="51" t="s">
        <v>854</v>
      </c>
      <c r="D324" s="51"/>
      <c r="E324" s="52" t="s">
        <v>869</v>
      </c>
      <c r="F324" s="53" t="s">
        <v>870</v>
      </c>
      <c r="G324" s="56" t="s">
        <v>25</v>
      </c>
      <c r="H324" s="56">
        <v>1.22</v>
      </c>
      <c r="I324" s="56"/>
      <c r="J324" s="56">
        <v>1.91</v>
      </c>
      <c r="K324" s="56">
        <v>4.99</v>
      </c>
      <c r="L324" s="56">
        <v>2.6</v>
      </c>
      <c r="M324" s="56">
        <v>4.82</v>
      </c>
      <c r="N324" s="58">
        <v>3.3</v>
      </c>
      <c r="O324" s="104">
        <v>4.46</v>
      </c>
      <c r="P324" s="59" t="s">
        <v>871</v>
      </c>
      <c r="Q324" s="60">
        <v>8.14</v>
      </c>
      <c r="R324" s="56">
        <v>4.68</v>
      </c>
      <c r="S324" s="56"/>
      <c r="T324" s="56">
        <v>4.68</v>
      </c>
      <c r="U324" s="104" t="s">
        <v>39</v>
      </c>
      <c r="V324" s="104" t="s">
        <v>39</v>
      </c>
      <c r="W324" s="62" t="s">
        <v>872</v>
      </c>
      <c r="X324" s="90"/>
      <c r="Y324" s="64"/>
      <c r="Z324" s="65"/>
    </row>
    <row r="325" spans="1:26" s="50" customFormat="1" hidden="1">
      <c r="B325" s="51"/>
      <c r="C325" s="51"/>
      <c r="D325" s="51"/>
      <c r="E325" s="140">
        <v>5</v>
      </c>
      <c r="F325" s="42" t="s">
        <v>873</v>
      </c>
      <c r="G325" s="81"/>
      <c r="H325" s="81"/>
      <c r="I325" s="81"/>
      <c r="J325" s="81"/>
      <c r="K325" s="81"/>
      <c r="L325" s="81"/>
      <c r="M325" s="81"/>
      <c r="N325" s="82"/>
      <c r="O325" s="109"/>
      <c r="P325" s="83"/>
      <c r="Q325" s="84"/>
      <c r="R325" s="81"/>
      <c r="S325" s="81"/>
      <c r="T325" s="81"/>
      <c r="U325" s="85"/>
      <c r="V325" s="86"/>
      <c r="W325" s="87"/>
      <c r="X325" s="88"/>
      <c r="Y325" s="64"/>
      <c r="Z325" s="65"/>
    </row>
    <row r="326" spans="1:26" s="50" customFormat="1" ht="30" hidden="1">
      <c r="A326" s="50" t="s">
        <v>21</v>
      </c>
      <c r="B326" s="51" t="s">
        <v>806</v>
      </c>
      <c r="C326" s="51" t="s">
        <v>873</v>
      </c>
      <c r="D326" s="51"/>
      <c r="E326" s="52" t="s">
        <v>437</v>
      </c>
      <c r="F326" s="53" t="s">
        <v>874</v>
      </c>
      <c r="G326" s="56" t="s">
        <v>875</v>
      </c>
      <c r="H326" s="98">
        <v>77679139</v>
      </c>
      <c r="I326" s="98"/>
      <c r="J326" s="98">
        <v>77953863</v>
      </c>
      <c r="K326" s="98">
        <v>192381741.18000001</v>
      </c>
      <c r="L326" s="98">
        <v>77972018</v>
      </c>
      <c r="M326" s="98">
        <v>166556777</v>
      </c>
      <c r="N326" s="204">
        <v>78746898</v>
      </c>
      <c r="O326" s="225">
        <v>274644949</v>
      </c>
      <c r="P326" s="124" t="s">
        <v>876</v>
      </c>
      <c r="Q326" s="154" t="s">
        <v>149</v>
      </c>
      <c r="R326" s="187">
        <v>88859845</v>
      </c>
      <c r="S326" s="187"/>
      <c r="T326" s="98">
        <v>88859845</v>
      </c>
      <c r="U326" s="93" t="s">
        <v>39</v>
      </c>
      <c r="V326" s="99" t="s">
        <v>39</v>
      </c>
      <c r="W326" s="62" t="s">
        <v>877</v>
      </c>
      <c r="X326" s="90"/>
      <c r="Y326" s="64"/>
      <c r="Z326" s="65"/>
    </row>
    <row r="327" spans="1:26" s="50" customFormat="1" ht="30">
      <c r="A327" s="50" t="s">
        <v>21</v>
      </c>
      <c r="B327" s="51" t="s">
        <v>806</v>
      </c>
      <c r="C327" s="51" t="s">
        <v>873</v>
      </c>
      <c r="D327" s="51"/>
      <c r="E327" s="52" t="s">
        <v>440</v>
      </c>
      <c r="F327" s="53" t="s">
        <v>878</v>
      </c>
      <c r="G327" s="235" t="s">
        <v>879</v>
      </c>
      <c r="H327" s="56">
        <v>35</v>
      </c>
      <c r="I327" s="56"/>
      <c r="J327" s="56">
        <v>30.25</v>
      </c>
      <c r="K327" s="104">
        <v>-3.8</v>
      </c>
      <c r="L327" s="56">
        <v>28</v>
      </c>
      <c r="M327" s="104">
        <v>3.5</v>
      </c>
      <c r="N327" s="58">
        <v>27</v>
      </c>
      <c r="O327" s="236">
        <v>-16.8</v>
      </c>
      <c r="P327" s="96">
        <v>26</v>
      </c>
      <c r="Q327" s="60" t="s">
        <v>149</v>
      </c>
      <c r="R327" s="96">
        <v>25</v>
      </c>
      <c r="S327" s="96"/>
      <c r="T327" s="56">
        <v>25</v>
      </c>
      <c r="U327" s="93" t="s">
        <v>29</v>
      </c>
      <c r="V327" s="93" t="s">
        <v>39</v>
      </c>
      <c r="W327" s="62" t="s">
        <v>877</v>
      </c>
      <c r="X327" s="90"/>
      <c r="Y327" s="64"/>
      <c r="Z327" s="65"/>
    </row>
    <row r="328" spans="1:26" s="50" customFormat="1" ht="30">
      <c r="A328" s="50" t="s">
        <v>21</v>
      </c>
      <c r="B328" s="51" t="s">
        <v>806</v>
      </c>
      <c r="C328" s="51" t="s">
        <v>873</v>
      </c>
      <c r="D328" s="51"/>
      <c r="E328" s="52" t="s">
        <v>582</v>
      </c>
      <c r="F328" s="53" t="s">
        <v>880</v>
      </c>
      <c r="G328" s="56" t="s">
        <v>25</v>
      </c>
      <c r="H328" s="56">
        <v>16.28</v>
      </c>
      <c r="I328" s="56"/>
      <c r="J328" s="56">
        <v>16.75</v>
      </c>
      <c r="K328" s="56">
        <v>15.82</v>
      </c>
      <c r="L328" s="56">
        <v>17.29</v>
      </c>
      <c r="M328" s="56">
        <v>15.51</v>
      </c>
      <c r="N328" s="58">
        <v>17.82</v>
      </c>
      <c r="O328" s="236">
        <v>14.79</v>
      </c>
      <c r="P328" s="59" t="s">
        <v>881</v>
      </c>
      <c r="Q328" s="60">
        <v>15.02</v>
      </c>
      <c r="R328" s="59" t="s">
        <v>882</v>
      </c>
      <c r="S328" s="59"/>
      <c r="T328" s="56">
        <v>18.899999999999999</v>
      </c>
      <c r="U328" s="93" t="s">
        <v>29</v>
      </c>
      <c r="V328" s="93" t="s">
        <v>29</v>
      </c>
      <c r="W328" s="62" t="s">
        <v>877</v>
      </c>
      <c r="X328" s="90"/>
      <c r="Y328" s="64"/>
      <c r="Z328" s="65"/>
    </row>
    <row r="329" spans="1:26" s="50" customFormat="1" hidden="1">
      <c r="B329" s="51"/>
      <c r="C329" s="51"/>
      <c r="D329" s="51"/>
      <c r="E329" s="140">
        <v>6</v>
      </c>
      <c r="F329" s="42" t="s">
        <v>883</v>
      </c>
      <c r="G329" s="81"/>
      <c r="H329" s="81"/>
      <c r="I329" s="81"/>
      <c r="J329" s="81"/>
      <c r="K329" s="81"/>
      <c r="L329" s="81"/>
      <c r="M329" s="81"/>
      <c r="N329" s="82"/>
      <c r="O329" s="237"/>
      <c r="P329" s="83"/>
      <c r="Q329" s="84"/>
      <c r="R329" s="83"/>
      <c r="S329" s="83"/>
      <c r="T329" s="81"/>
      <c r="U329" s="85"/>
      <c r="V329" s="141"/>
      <c r="W329" s="87"/>
      <c r="X329" s="88"/>
      <c r="Y329" s="64"/>
      <c r="Z329" s="65"/>
    </row>
    <row r="330" spans="1:26" s="50" customFormat="1" ht="57.6" customHeight="1">
      <c r="A330" s="50" t="s">
        <v>21</v>
      </c>
      <c r="B330" s="51" t="s">
        <v>806</v>
      </c>
      <c r="C330" s="51" t="s">
        <v>883</v>
      </c>
      <c r="D330" s="51"/>
      <c r="E330" s="52" t="s">
        <v>455</v>
      </c>
      <c r="F330" s="53" t="s">
        <v>884</v>
      </c>
      <c r="G330" s="54" t="s">
        <v>885</v>
      </c>
      <c r="H330" s="56" t="s">
        <v>886</v>
      </c>
      <c r="I330" s="56"/>
      <c r="J330" s="56" t="s">
        <v>886</v>
      </c>
      <c r="K330" s="56" t="s">
        <v>886</v>
      </c>
      <c r="L330" s="56" t="s">
        <v>887</v>
      </c>
      <c r="M330" s="56" t="s">
        <v>888</v>
      </c>
      <c r="N330" s="56" t="s">
        <v>889</v>
      </c>
      <c r="O330" s="144" t="s">
        <v>890</v>
      </c>
      <c r="P330" s="54" t="s">
        <v>891</v>
      </c>
      <c r="Q330" s="178" t="s">
        <v>892</v>
      </c>
      <c r="R330" s="54" t="s">
        <v>893</v>
      </c>
      <c r="S330" s="54"/>
      <c r="T330" s="56" t="s">
        <v>893</v>
      </c>
      <c r="U330" s="93" t="s">
        <v>29</v>
      </c>
      <c r="V330" s="93" t="s">
        <v>29</v>
      </c>
      <c r="W330" s="62" t="s">
        <v>894</v>
      </c>
      <c r="X330" s="90"/>
      <c r="Y330" s="64"/>
      <c r="Z330" s="65"/>
    </row>
    <row r="331" spans="1:26" s="50" customFormat="1" ht="30">
      <c r="A331" s="50" t="s">
        <v>21</v>
      </c>
      <c r="B331" s="51" t="s">
        <v>806</v>
      </c>
      <c r="C331" s="51" t="s">
        <v>883</v>
      </c>
      <c r="D331" s="51"/>
      <c r="E331" s="52" t="s">
        <v>472</v>
      </c>
      <c r="F331" s="53" t="s">
        <v>895</v>
      </c>
      <c r="G331" s="56" t="s">
        <v>25</v>
      </c>
      <c r="H331" s="54">
        <v>5.14</v>
      </c>
      <c r="I331" s="54"/>
      <c r="J331" s="56">
        <v>5.84</v>
      </c>
      <c r="K331" s="56">
        <v>5.05</v>
      </c>
      <c r="L331" s="56">
        <v>6.37</v>
      </c>
      <c r="M331" s="104">
        <v>6.34</v>
      </c>
      <c r="N331" s="58">
        <v>6.94</v>
      </c>
      <c r="O331" s="67">
        <v>4.5599999999999996</v>
      </c>
      <c r="P331" s="59" t="s">
        <v>896</v>
      </c>
      <c r="Q331" s="59" t="s">
        <v>897</v>
      </c>
      <c r="R331" s="59" t="s">
        <v>898</v>
      </c>
      <c r="S331" s="59"/>
      <c r="T331" s="67">
        <v>8.25</v>
      </c>
      <c r="U331" s="93" t="s">
        <v>29</v>
      </c>
      <c r="V331" s="93" t="s">
        <v>29</v>
      </c>
      <c r="W331" s="62" t="s">
        <v>894</v>
      </c>
      <c r="X331" s="90"/>
      <c r="Y331" s="64"/>
      <c r="Z331" s="65"/>
    </row>
    <row r="332" spans="1:26" s="50" customFormat="1" ht="30" hidden="1">
      <c r="A332" s="50" t="s">
        <v>21</v>
      </c>
      <c r="B332" s="51" t="s">
        <v>806</v>
      </c>
      <c r="C332" s="51" t="s">
        <v>883</v>
      </c>
      <c r="D332" s="51"/>
      <c r="E332" s="52" t="s">
        <v>474</v>
      </c>
      <c r="F332" s="53" t="s">
        <v>899</v>
      </c>
      <c r="G332" s="56" t="s">
        <v>25</v>
      </c>
      <c r="H332" s="56">
        <v>-3.31</v>
      </c>
      <c r="I332" s="56"/>
      <c r="J332" s="56">
        <v>-1</v>
      </c>
      <c r="K332" s="56">
        <v>8.26</v>
      </c>
      <c r="L332" s="56">
        <v>1.5</v>
      </c>
      <c r="M332" s="130" t="s">
        <v>900</v>
      </c>
      <c r="N332" s="58">
        <v>2</v>
      </c>
      <c r="O332" s="59" t="s">
        <v>901</v>
      </c>
      <c r="P332" s="59" t="s">
        <v>902</v>
      </c>
      <c r="Q332" s="67">
        <v>4</v>
      </c>
      <c r="R332" s="59" t="s">
        <v>903</v>
      </c>
      <c r="S332" s="59"/>
      <c r="T332" s="56">
        <v>2.5</v>
      </c>
      <c r="U332" s="93" t="s">
        <v>39</v>
      </c>
      <c r="V332" s="99" t="s">
        <v>39</v>
      </c>
      <c r="W332" s="62" t="s">
        <v>894</v>
      </c>
      <c r="X332" s="90"/>
      <c r="Y332" s="64"/>
      <c r="Z332" s="65"/>
    </row>
    <row r="333" spans="1:26" s="50" customFormat="1" hidden="1">
      <c r="B333" s="51"/>
      <c r="C333" s="51"/>
      <c r="D333" s="51"/>
      <c r="E333" s="140">
        <v>7</v>
      </c>
      <c r="F333" s="42" t="s">
        <v>904</v>
      </c>
      <c r="G333" s="81"/>
      <c r="H333" s="81"/>
      <c r="I333" s="81"/>
      <c r="J333" s="81"/>
      <c r="K333" s="81"/>
      <c r="L333" s="81"/>
      <c r="M333" s="81"/>
      <c r="N333" s="82"/>
      <c r="O333" s="238"/>
      <c r="P333" s="83"/>
      <c r="Q333" s="84"/>
      <c r="R333" s="83"/>
      <c r="S333" s="83"/>
      <c r="T333" s="81"/>
      <c r="U333" s="85"/>
      <c r="V333" s="81"/>
      <c r="W333" s="87"/>
      <c r="X333" s="88"/>
      <c r="Y333" s="64"/>
      <c r="Z333" s="65"/>
    </row>
    <row r="334" spans="1:26" s="50" customFormat="1" ht="30">
      <c r="A334" s="50" t="s">
        <v>21</v>
      </c>
      <c r="B334" s="51" t="s">
        <v>806</v>
      </c>
      <c r="C334" s="51" t="s">
        <v>904</v>
      </c>
      <c r="D334" s="51"/>
      <c r="E334" s="52" t="s">
        <v>609</v>
      </c>
      <c r="F334" s="53" t="s">
        <v>905</v>
      </c>
      <c r="G334" s="54" t="s">
        <v>576</v>
      </c>
      <c r="H334" s="56">
        <v>127</v>
      </c>
      <c r="I334" s="56"/>
      <c r="J334" s="56">
        <v>150</v>
      </c>
      <c r="K334" s="56">
        <v>100</v>
      </c>
      <c r="L334" s="56">
        <v>200</v>
      </c>
      <c r="M334" s="56">
        <v>82</v>
      </c>
      <c r="N334" s="58">
        <v>250</v>
      </c>
      <c r="O334" s="58">
        <v>20</v>
      </c>
      <c r="P334" s="58">
        <v>300</v>
      </c>
      <c r="Q334" s="176">
        <v>0</v>
      </c>
      <c r="R334" s="58">
        <v>300</v>
      </c>
      <c r="S334" s="58"/>
      <c r="T334" s="56">
        <v>300</v>
      </c>
      <c r="U334" s="93" t="s">
        <v>29</v>
      </c>
      <c r="V334" s="93" t="s">
        <v>29</v>
      </c>
      <c r="W334" s="62" t="s">
        <v>505</v>
      </c>
      <c r="X334" s="90"/>
      <c r="Y334" s="64"/>
      <c r="Z334" s="65"/>
    </row>
    <row r="335" spans="1:26" s="50" customFormat="1" hidden="1">
      <c r="B335" s="51"/>
      <c r="C335" s="51"/>
      <c r="D335" s="51"/>
      <c r="E335" s="140">
        <v>8</v>
      </c>
      <c r="F335" s="42" t="s">
        <v>906</v>
      </c>
      <c r="G335" s="80"/>
      <c r="H335" s="81"/>
      <c r="I335" s="81"/>
      <c r="J335" s="81"/>
      <c r="K335" s="81"/>
      <c r="L335" s="81"/>
      <c r="M335" s="81"/>
      <c r="N335" s="82"/>
      <c r="O335" s="82"/>
      <c r="P335" s="82"/>
      <c r="Q335" s="219"/>
      <c r="R335" s="82"/>
      <c r="S335" s="82"/>
      <c r="T335" s="81"/>
      <c r="U335" s="85"/>
      <c r="V335" s="86"/>
      <c r="W335" s="87"/>
      <c r="X335" s="88"/>
      <c r="Y335" s="64"/>
      <c r="Z335" s="65"/>
    </row>
    <row r="336" spans="1:26" s="50" customFormat="1" ht="30" hidden="1">
      <c r="A336" s="50" t="s">
        <v>21</v>
      </c>
      <c r="B336" s="51" t="s">
        <v>806</v>
      </c>
      <c r="C336" s="51" t="s">
        <v>906</v>
      </c>
      <c r="D336" s="51"/>
      <c r="E336" s="52" t="s">
        <v>629</v>
      </c>
      <c r="F336" s="53" t="s">
        <v>907</v>
      </c>
      <c r="G336" s="54" t="s">
        <v>561</v>
      </c>
      <c r="H336" s="239">
        <v>266882.90000000002</v>
      </c>
      <c r="I336" s="239"/>
      <c r="J336" s="166">
        <v>294965.65999999997</v>
      </c>
      <c r="K336" s="166">
        <v>212515.61</v>
      </c>
      <c r="L336" s="166">
        <v>313786.90000000002</v>
      </c>
      <c r="M336" s="166">
        <v>316483.63</v>
      </c>
      <c r="N336" s="240">
        <v>332608.14</v>
      </c>
      <c r="O336" s="241">
        <v>319648.46000000002</v>
      </c>
      <c r="P336" s="239">
        <v>351429.38</v>
      </c>
      <c r="Q336" s="60">
        <v>417947.05</v>
      </c>
      <c r="R336" s="239">
        <v>370250.62</v>
      </c>
      <c r="S336" s="239"/>
      <c r="T336" s="239">
        <v>370250.62</v>
      </c>
      <c r="U336" s="93" t="s">
        <v>39</v>
      </c>
      <c r="V336" s="99" t="s">
        <v>39</v>
      </c>
      <c r="W336" s="62" t="s">
        <v>908</v>
      </c>
      <c r="X336" s="90"/>
      <c r="Y336" s="64"/>
      <c r="Z336" s="65"/>
    </row>
    <row r="337" spans="1:26" s="50" customFormat="1" ht="30" hidden="1">
      <c r="A337" s="50" t="s">
        <v>21</v>
      </c>
      <c r="B337" s="51" t="s">
        <v>806</v>
      </c>
      <c r="C337" s="51" t="s">
        <v>906</v>
      </c>
      <c r="D337" s="51"/>
      <c r="E337" s="52" t="s">
        <v>633</v>
      </c>
      <c r="F337" s="53" t="s">
        <v>909</v>
      </c>
      <c r="G337" s="54" t="s">
        <v>561</v>
      </c>
      <c r="H337" s="239">
        <v>188190.8</v>
      </c>
      <c r="I337" s="239"/>
      <c r="J337" s="166">
        <v>197132.13</v>
      </c>
      <c r="K337" s="166">
        <v>212515.61</v>
      </c>
      <c r="L337" s="166">
        <v>205741.12</v>
      </c>
      <c r="M337" s="166">
        <v>209174.39</v>
      </c>
      <c r="N337" s="240">
        <v>214350.1</v>
      </c>
      <c r="O337" s="241">
        <v>211266.13</v>
      </c>
      <c r="P337" s="239">
        <v>222959.09</v>
      </c>
      <c r="Q337" s="60">
        <v>283676.34999999998</v>
      </c>
      <c r="R337" s="239">
        <v>231568.07</v>
      </c>
      <c r="S337" s="239"/>
      <c r="T337" s="239">
        <v>231568.07</v>
      </c>
      <c r="U337" s="93" t="s">
        <v>39</v>
      </c>
      <c r="V337" s="99" t="s">
        <v>39</v>
      </c>
      <c r="W337" s="62" t="s">
        <v>908</v>
      </c>
      <c r="X337" s="90"/>
      <c r="Y337" s="64"/>
      <c r="Z337" s="65"/>
    </row>
    <row r="338" spans="1:26" s="50" customFormat="1" ht="30">
      <c r="A338" s="50" t="s">
        <v>21</v>
      </c>
      <c r="B338" s="51" t="s">
        <v>806</v>
      </c>
      <c r="C338" s="51" t="s">
        <v>906</v>
      </c>
      <c r="D338" s="51"/>
      <c r="E338" s="52" t="s">
        <v>636</v>
      </c>
      <c r="F338" s="53" t="s">
        <v>910</v>
      </c>
      <c r="G338" s="54" t="s">
        <v>561</v>
      </c>
      <c r="H338" s="239">
        <v>82692.100000000006</v>
      </c>
      <c r="I338" s="239"/>
      <c r="J338" s="166">
        <v>97833.54</v>
      </c>
      <c r="K338" s="166">
        <v>101529.57</v>
      </c>
      <c r="L338" s="166">
        <v>108045.79</v>
      </c>
      <c r="M338" s="166">
        <v>107309.24</v>
      </c>
      <c r="N338" s="240">
        <v>118258.05</v>
      </c>
      <c r="O338" s="241">
        <v>108382.33</v>
      </c>
      <c r="P338" s="240">
        <v>128470.3</v>
      </c>
      <c r="Q338" s="242">
        <v>134270.70000000001</v>
      </c>
      <c r="R338" s="243">
        <v>138682.56</v>
      </c>
      <c r="S338" s="243"/>
      <c r="T338" s="243">
        <v>138682.56</v>
      </c>
      <c r="U338" s="93" t="s">
        <v>29</v>
      </c>
      <c r="V338" s="93" t="s">
        <v>29</v>
      </c>
      <c r="W338" s="62" t="s">
        <v>908</v>
      </c>
      <c r="X338" s="90"/>
      <c r="Y338" s="64"/>
      <c r="Z338" s="65"/>
    </row>
    <row r="339" spans="1:26" s="50" customFormat="1" ht="30">
      <c r="A339" s="50" t="s">
        <v>21</v>
      </c>
      <c r="B339" s="51" t="s">
        <v>806</v>
      </c>
      <c r="C339" s="51" t="s">
        <v>906</v>
      </c>
      <c r="D339" s="51"/>
      <c r="E339" s="52" t="s">
        <v>640</v>
      </c>
      <c r="F339" s="53" t="s">
        <v>911</v>
      </c>
      <c r="G339" s="54" t="s">
        <v>561</v>
      </c>
      <c r="H339" s="54">
        <v>0</v>
      </c>
      <c r="I339" s="54"/>
      <c r="J339" s="166">
        <v>15113.8</v>
      </c>
      <c r="K339" s="166">
        <v>17721.5</v>
      </c>
      <c r="L339" s="166">
        <v>19647.939999999999</v>
      </c>
      <c r="M339" s="166">
        <v>14591</v>
      </c>
      <c r="N339" s="240">
        <v>25542.32</v>
      </c>
      <c r="O339" s="241">
        <v>19187.580000000002</v>
      </c>
      <c r="P339" s="243">
        <v>33205.019999999997</v>
      </c>
      <c r="Q339" s="244">
        <v>17509.509999999998</v>
      </c>
      <c r="R339" s="243">
        <v>43166.52</v>
      </c>
      <c r="S339" s="243"/>
      <c r="T339" s="243">
        <v>43166.52</v>
      </c>
      <c r="U339" s="93" t="s">
        <v>29</v>
      </c>
      <c r="V339" s="61" t="s">
        <v>29</v>
      </c>
      <c r="W339" s="62" t="s">
        <v>908</v>
      </c>
      <c r="X339" s="90"/>
      <c r="Y339" s="64"/>
      <c r="Z339" s="65"/>
    </row>
    <row r="340" spans="1:26" s="50" customFormat="1" ht="30" hidden="1">
      <c r="A340" s="50" t="s">
        <v>21</v>
      </c>
      <c r="B340" s="51" t="s">
        <v>806</v>
      </c>
      <c r="C340" s="51" t="s">
        <v>906</v>
      </c>
      <c r="D340" s="51"/>
      <c r="E340" s="52" t="s">
        <v>642</v>
      </c>
      <c r="F340" s="53" t="s">
        <v>912</v>
      </c>
      <c r="G340" s="54" t="s">
        <v>913</v>
      </c>
      <c r="H340" s="56">
        <v>49.86</v>
      </c>
      <c r="I340" s="56"/>
      <c r="J340" s="56">
        <v>51.92</v>
      </c>
      <c r="K340" s="56">
        <v>57.89</v>
      </c>
      <c r="L340" s="56">
        <v>53.6</v>
      </c>
      <c r="M340" s="56">
        <v>58.97</v>
      </c>
      <c r="N340" s="58">
        <v>55.28</v>
      </c>
      <c r="O340" s="104">
        <v>59.32</v>
      </c>
      <c r="P340" s="59" t="s">
        <v>914</v>
      </c>
      <c r="Q340" s="60">
        <v>59.85</v>
      </c>
      <c r="R340" s="56">
        <v>58.64</v>
      </c>
      <c r="S340" s="56"/>
      <c r="T340" s="56">
        <v>58.64</v>
      </c>
      <c r="U340" s="93" t="s">
        <v>39</v>
      </c>
      <c r="V340" s="99" t="s">
        <v>39</v>
      </c>
      <c r="W340" s="62" t="s">
        <v>908</v>
      </c>
      <c r="X340" s="90"/>
      <c r="Y340" s="64"/>
      <c r="Z340" s="65"/>
    </row>
    <row r="341" spans="1:26" s="50" customFormat="1" ht="30" hidden="1">
      <c r="A341" s="50" t="s">
        <v>21</v>
      </c>
      <c r="B341" s="51" t="s">
        <v>806</v>
      </c>
      <c r="C341" s="51" t="s">
        <v>906</v>
      </c>
      <c r="D341" s="51"/>
      <c r="E341" s="52" t="s">
        <v>654</v>
      </c>
      <c r="F341" s="53" t="s">
        <v>915</v>
      </c>
      <c r="G341" s="56" t="s">
        <v>25</v>
      </c>
      <c r="H341" s="56">
        <v>66.319999999999993</v>
      </c>
      <c r="I341" s="56"/>
      <c r="J341" s="56">
        <v>69.67</v>
      </c>
      <c r="K341" s="56">
        <v>77.930000000000007</v>
      </c>
      <c r="L341" s="56">
        <v>73.34</v>
      </c>
      <c r="M341" s="69">
        <v>76.702977921358794</v>
      </c>
      <c r="N341" s="58">
        <v>77.010000000000005</v>
      </c>
      <c r="O341" s="104">
        <v>77.47</v>
      </c>
      <c r="P341" s="59" t="s">
        <v>916</v>
      </c>
      <c r="Q341" s="60">
        <f>Q337/272707*100</f>
        <v>104.02239399795383</v>
      </c>
      <c r="R341" s="56">
        <v>84.34</v>
      </c>
      <c r="S341" s="56"/>
      <c r="T341" s="56">
        <v>84.34</v>
      </c>
      <c r="U341" s="93" t="s">
        <v>39</v>
      </c>
      <c r="V341" s="99" t="s">
        <v>39</v>
      </c>
      <c r="W341" s="62" t="s">
        <v>908</v>
      </c>
      <c r="X341" s="90"/>
      <c r="Y341" s="64"/>
      <c r="Z341" s="65"/>
    </row>
    <row r="342" spans="1:26" s="50" customFormat="1" ht="30">
      <c r="A342" s="50" t="s">
        <v>21</v>
      </c>
      <c r="B342" s="51" t="s">
        <v>806</v>
      </c>
      <c r="C342" s="51" t="s">
        <v>906</v>
      </c>
      <c r="D342" s="51"/>
      <c r="E342" s="52" t="s">
        <v>656</v>
      </c>
      <c r="F342" s="53" t="s">
        <v>917</v>
      </c>
      <c r="G342" s="56" t="s">
        <v>25</v>
      </c>
      <c r="H342" s="56">
        <v>1.38</v>
      </c>
      <c r="I342" s="56"/>
      <c r="J342" s="56">
        <v>2.57</v>
      </c>
      <c r="K342" s="56">
        <v>2.64</v>
      </c>
      <c r="L342" s="56">
        <v>3.76</v>
      </c>
      <c r="M342" s="69">
        <v>2.65776779873769</v>
      </c>
      <c r="N342" s="58">
        <v>4.95</v>
      </c>
      <c r="O342" s="104">
        <v>2.86</v>
      </c>
      <c r="P342" s="59" t="s">
        <v>918</v>
      </c>
      <c r="Q342" s="60">
        <f>167213.11/5656300*100</f>
        <v>2.9562277460530733</v>
      </c>
      <c r="R342" s="56">
        <v>4.97</v>
      </c>
      <c r="S342" s="56"/>
      <c r="T342" s="56">
        <v>4.97</v>
      </c>
      <c r="U342" s="93" t="s">
        <v>29</v>
      </c>
      <c r="V342" s="61" t="s">
        <v>29</v>
      </c>
      <c r="W342" s="62" t="s">
        <v>908</v>
      </c>
      <c r="X342" s="90"/>
      <c r="Y342" s="64"/>
      <c r="Z342" s="65"/>
    </row>
    <row r="343" spans="1:26" s="50" customFormat="1" ht="30">
      <c r="A343" s="95" t="s">
        <v>21</v>
      </c>
      <c r="B343" s="51" t="s">
        <v>806</v>
      </c>
      <c r="C343" s="51" t="s">
        <v>906</v>
      </c>
      <c r="D343" s="51"/>
      <c r="E343" s="52" t="s">
        <v>670</v>
      </c>
      <c r="F343" s="53" t="s">
        <v>919</v>
      </c>
      <c r="G343" s="56" t="s">
        <v>920</v>
      </c>
      <c r="H343" s="98">
        <v>77856.66</v>
      </c>
      <c r="I343" s="98"/>
      <c r="J343" s="98">
        <v>145237.76999999999</v>
      </c>
      <c r="K343" s="98">
        <v>149228.57</v>
      </c>
      <c r="L343" s="98">
        <v>212618.89</v>
      </c>
      <c r="M343" s="98">
        <v>150331.32</v>
      </c>
      <c r="N343" s="204">
        <v>280000</v>
      </c>
      <c r="O343" s="234">
        <v>161772.35</v>
      </c>
      <c r="P343" s="98">
        <v>280500</v>
      </c>
      <c r="Q343" s="105">
        <v>167213.10999999999</v>
      </c>
      <c r="R343" s="98">
        <v>281100</v>
      </c>
      <c r="S343" s="98"/>
      <c r="T343" s="98">
        <v>281100</v>
      </c>
      <c r="U343" s="93" t="s">
        <v>29</v>
      </c>
      <c r="V343" s="61" t="s">
        <v>29</v>
      </c>
      <c r="W343" s="62" t="s">
        <v>908</v>
      </c>
      <c r="X343" s="90"/>
      <c r="Y343" s="64"/>
      <c r="Z343" s="65"/>
    </row>
    <row r="344" spans="1:26" s="50" customFormat="1" ht="30">
      <c r="A344" s="50" t="s">
        <v>21</v>
      </c>
      <c r="B344" s="51" t="s">
        <v>806</v>
      </c>
      <c r="C344" s="51" t="s">
        <v>906</v>
      </c>
      <c r="D344" s="51"/>
      <c r="E344" s="52" t="s">
        <v>673</v>
      </c>
      <c r="F344" s="53" t="s">
        <v>921</v>
      </c>
      <c r="G344" s="56" t="s">
        <v>25</v>
      </c>
      <c r="H344" s="56">
        <v>97.16</v>
      </c>
      <c r="I344" s="56"/>
      <c r="J344" s="56">
        <v>98.5</v>
      </c>
      <c r="K344" s="166">
        <v>101.87</v>
      </c>
      <c r="L344" s="56">
        <v>99.75</v>
      </c>
      <c r="M344" s="69">
        <v>101.90333333333299</v>
      </c>
      <c r="N344" s="58">
        <v>101.25</v>
      </c>
      <c r="O344" s="104">
        <v>97.48</v>
      </c>
      <c r="P344" s="67">
        <v>103</v>
      </c>
      <c r="Q344" s="60">
        <v>105.26666666666701</v>
      </c>
      <c r="R344" s="67">
        <v>106</v>
      </c>
      <c r="S344" s="67"/>
      <c r="T344" s="56">
        <v>106</v>
      </c>
      <c r="U344" s="93" t="s">
        <v>29</v>
      </c>
      <c r="V344" s="93" t="s">
        <v>29</v>
      </c>
      <c r="W344" s="62" t="s">
        <v>922</v>
      </c>
      <c r="X344" s="90"/>
      <c r="Y344" s="64"/>
      <c r="Z344" s="65"/>
    </row>
    <row r="345" spans="1:26" s="50" customFormat="1" ht="30" hidden="1">
      <c r="A345" s="50" t="s">
        <v>21</v>
      </c>
      <c r="B345" s="51" t="s">
        <v>806</v>
      </c>
      <c r="C345" s="51" t="s">
        <v>906</v>
      </c>
      <c r="D345" s="51"/>
      <c r="E345" s="52" t="s">
        <v>676</v>
      </c>
      <c r="F345" s="53" t="s">
        <v>923</v>
      </c>
      <c r="G345" s="54" t="s">
        <v>924</v>
      </c>
      <c r="H345" s="98">
        <v>1039652</v>
      </c>
      <c r="I345" s="98"/>
      <c r="J345" s="98">
        <v>1142900</v>
      </c>
      <c r="K345" s="98">
        <v>4408162</v>
      </c>
      <c r="L345" s="98">
        <v>1305815</v>
      </c>
      <c r="M345" s="98">
        <v>2986439</v>
      </c>
      <c r="N345" s="204">
        <v>1468730</v>
      </c>
      <c r="O345" s="99">
        <v>1837400</v>
      </c>
      <c r="P345" s="124" t="s">
        <v>925</v>
      </c>
      <c r="Q345" s="70">
        <v>2051244</v>
      </c>
      <c r="R345" s="187">
        <v>1794561</v>
      </c>
      <c r="S345" s="187"/>
      <c r="T345" s="98">
        <v>1794561</v>
      </c>
      <c r="U345" s="93" t="s">
        <v>39</v>
      </c>
      <c r="V345" s="99" t="s">
        <v>39</v>
      </c>
      <c r="W345" s="62" t="s">
        <v>908</v>
      </c>
      <c r="X345" s="90"/>
      <c r="Y345" s="64"/>
      <c r="Z345" s="65"/>
    </row>
    <row r="346" spans="1:26" s="50" customFormat="1" ht="30">
      <c r="A346" s="50" t="s">
        <v>21</v>
      </c>
      <c r="B346" s="51" t="s">
        <v>806</v>
      </c>
      <c r="C346" s="51" t="s">
        <v>906</v>
      </c>
      <c r="D346" s="51"/>
      <c r="E346" s="52" t="s">
        <v>680</v>
      </c>
      <c r="F346" s="53" t="s">
        <v>926</v>
      </c>
      <c r="G346" s="56" t="s">
        <v>25</v>
      </c>
      <c r="H346" s="56">
        <v>4.92</v>
      </c>
      <c r="I346" s="56"/>
      <c r="J346" s="56">
        <v>4.9400000000000004</v>
      </c>
      <c r="K346" s="56">
        <v>50.7</v>
      </c>
      <c r="L346" s="56">
        <v>5.03</v>
      </c>
      <c r="M346" s="56">
        <v>5.0199999999999996</v>
      </c>
      <c r="N346" s="58">
        <v>5.13</v>
      </c>
      <c r="O346" s="104">
        <v>5.25</v>
      </c>
      <c r="P346" s="59" t="s">
        <v>927</v>
      </c>
      <c r="Q346" s="60">
        <v>5.25</v>
      </c>
      <c r="R346" s="56">
        <v>5.32</v>
      </c>
      <c r="S346" s="56"/>
      <c r="T346" s="56">
        <v>5.32</v>
      </c>
      <c r="U346" s="93" t="s">
        <v>29</v>
      </c>
      <c r="V346" s="93" t="s">
        <v>29</v>
      </c>
      <c r="W346" s="62" t="s">
        <v>922</v>
      </c>
      <c r="X346" s="90"/>
      <c r="Y346" s="64"/>
      <c r="Z346" s="65"/>
    </row>
    <row r="347" spans="1:26" s="50" customFormat="1" hidden="1">
      <c r="B347" s="51"/>
      <c r="C347" s="51"/>
      <c r="D347" s="51"/>
      <c r="E347" s="140">
        <v>9</v>
      </c>
      <c r="F347" s="42" t="s">
        <v>928</v>
      </c>
      <c r="G347" s="81"/>
      <c r="H347" s="81"/>
      <c r="I347" s="81"/>
      <c r="J347" s="81"/>
      <c r="K347" s="81"/>
      <c r="L347" s="81"/>
      <c r="M347" s="81"/>
      <c r="N347" s="82"/>
      <c r="O347" s="109"/>
      <c r="P347" s="83"/>
      <c r="Q347" s="84"/>
      <c r="R347" s="81"/>
      <c r="S347" s="81"/>
      <c r="T347" s="81"/>
      <c r="U347" s="85"/>
      <c r="V347" s="86"/>
      <c r="W347" s="87"/>
      <c r="X347" s="88"/>
      <c r="Y347" s="64"/>
      <c r="Z347" s="65"/>
    </row>
    <row r="348" spans="1:26" s="50" customFormat="1" ht="30" hidden="1">
      <c r="A348" s="50" t="s">
        <v>21</v>
      </c>
      <c r="B348" s="51" t="s">
        <v>806</v>
      </c>
      <c r="C348" s="51" t="s">
        <v>928</v>
      </c>
      <c r="D348" s="51"/>
      <c r="E348" s="115" t="s">
        <v>702</v>
      </c>
      <c r="F348" s="116" t="s">
        <v>929</v>
      </c>
      <c r="G348" s="131"/>
      <c r="H348" s="118"/>
      <c r="I348" s="118"/>
      <c r="J348" s="118"/>
      <c r="K348" s="118"/>
      <c r="L348" s="118"/>
      <c r="M348" s="118"/>
      <c r="N348" s="118"/>
      <c r="O348" s="118"/>
      <c r="P348" s="118"/>
      <c r="Q348" s="119"/>
      <c r="R348" s="118"/>
      <c r="S348" s="118"/>
      <c r="T348" s="118"/>
      <c r="U348" s="118"/>
      <c r="V348" s="121"/>
      <c r="W348" s="122" t="s">
        <v>930</v>
      </c>
      <c r="X348" s="123"/>
      <c r="Y348" s="64"/>
      <c r="Z348" s="65"/>
    </row>
    <row r="349" spans="1:26" s="50" customFormat="1" ht="30">
      <c r="A349" s="50" t="s">
        <v>21</v>
      </c>
      <c r="B349" s="51" t="s">
        <v>806</v>
      </c>
      <c r="C349" s="51" t="s">
        <v>928</v>
      </c>
      <c r="D349" s="51"/>
      <c r="E349" s="52" t="s">
        <v>931</v>
      </c>
      <c r="F349" s="53" t="s">
        <v>932</v>
      </c>
      <c r="G349" s="54" t="s">
        <v>561</v>
      </c>
      <c r="H349" s="245">
        <v>17659</v>
      </c>
      <c r="I349" s="245"/>
      <c r="J349" s="245">
        <v>18542</v>
      </c>
      <c r="K349" s="245">
        <v>18168.023000000001</v>
      </c>
      <c r="L349" s="98">
        <v>19469</v>
      </c>
      <c r="M349" s="98">
        <v>19720</v>
      </c>
      <c r="N349" s="204">
        <v>20442</v>
      </c>
      <c r="O349" s="205">
        <v>16057</v>
      </c>
      <c r="P349" s="204">
        <v>21464</v>
      </c>
      <c r="Q349" s="229">
        <v>17844</v>
      </c>
      <c r="R349" s="245">
        <v>22537</v>
      </c>
      <c r="S349" s="245"/>
      <c r="T349" s="245">
        <v>22537</v>
      </c>
      <c r="U349" s="61" t="s">
        <v>29</v>
      </c>
      <c r="V349" s="246" t="s">
        <v>29</v>
      </c>
      <c r="W349" s="62" t="s">
        <v>930</v>
      </c>
      <c r="X349" s="90"/>
      <c r="Y349" s="64"/>
      <c r="Z349" s="65"/>
    </row>
    <row r="350" spans="1:26" s="50" customFormat="1" ht="30">
      <c r="A350" s="50" t="s">
        <v>21</v>
      </c>
      <c r="B350" s="51" t="s">
        <v>806</v>
      </c>
      <c r="C350" s="51" t="s">
        <v>928</v>
      </c>
      <c r="D350" s="51"/>
      <c r="E350" s="52" t="s">
        <v>933</v>
      </c>
      <c r="F350" s="53" t="s">
        <v>934</v>
      </c>
      <c r="G350" s="54" t="s">
        <v>561</v>
      </c>
      <c r="H350" s="56">
        <v>103</v>
      </c>
      <c r="I350" s="56"/>
      <c r="J350" s="56">
        <v>108</v>
      </c>
      <c r="K350" s="56">
        <v>62.73</v>
      </c>
      <c r="L350" s="56">
        <v>113</v>
      </c>
      <c r="M350" s="56">
        <v>59</v>
      </c>
      <c r="N350" s="58">
        <v>119</v>
      </c>
      <c r="O350" s="104">
        <v>6.47</v>
      </c>
      <c r="P350" s="96">
        <v>125</v>
      </c>
      <c r="Q350" s="67">
        <v>3</v>
      </c>
      <c r="R350" s="96">
        <v>131</v>
      </c>
      <c r="S350" s="96"/>
      <c r="T350" s="56">
        <v>131</v>
      </c>
      <c r="U350" s="61" t="s">
        <v>29</v>
      </c>
      <c r="V350" s="93" t="s">
        <v>29</v>
      </c>
      <c r="W350" s="62" t="s">
        <v>930</v>
      </c>
      <c r="X350" s="90"/>
      <c r="Y350" s="64"/>
      <c r="Z350" s="65"/>
    </row>
    <row r="351" spans="1:26" s="50" customFormat="1" ht="30" hidden="1">
      <c r="A351" s="50" t="s">
        <v>21</v>
      </c>
      <c r="B351" s="51" t="s">
        <v>806</v>
      </c>
      <c r="C351" s="51" t="s">
        <v>928</v>
      </c>
      <c r="D351" s="51"/>
      <c r="E351" s="115" t="s">
        <v>705</v>
      </c>
      <c r="F351" s="116" t="s">
        <v>935</v>
      </c>
      <c r="G351" s="131"/>
      <c r="H351" s="118"/>
      <c r="I351" s="118"/>
      <c r="J351" s="126"/>
      <c r="K351" s="126"/>
      <c r="L351" s="126"/>
      <c r="M351" s="126"/>
      <c r="N351" s="118"/>
      <c r="O351" s="247"/>
      <c r="P351" s="118"/>
      <c r="Q351" s="119"/>
      <c r="R351" s="118"/>
      <c r="S351" s="118"/>
      <c r="T351" s="118"/>
      <c r="U351" s="118"/>
      <c r="V351" s="121"/>
      <c r="W351" s="122" t="s">
        <v>930</v>
      </c>
      <c r="X351" s="123"/>
      <c r="Y351" s="64"/>
      <c r="Z351" s="65"/>
    </row>
    <row r="352" spans="1:26" s="50" customFormat="1" ht="30" hidden="1">
      <c r="A352" s="50" t="s">
        <v>21</v>
      </c>
      <c r="B352" s="51" t="s">
        <v>806</v>
      </c>
      <c r="C352" s="51" t="s">
        <v>928</v>
      </c>
      <c r="D352" s="51"/>
      <c r="E352" s="52" t="s">
        <v>936</v>
      </c>
      <c r="F352" s="53" t="s">
        <v>937</v>
      </c>
      <c r="G352" s="54" t="s">
        <v>561</v>
      </c>
      <c r="H352" s="98">
        <v>21747</v>
      </c>
      <c r="I352" s="98"/>
      <c r="J352" s="98">
        <v>22834</v>
      </c>
      <c r="K352" s="98">
        <v>22815.867999999999</v>
      </c>
      <c r="L352" s="98">
        <v>23976</v>
      </c>
      <c r="M352" s="98">
        <v>24035</v>
      </c>
      <c r="N352" s="204">
        <v>25175</v>
      </c>
      <c r="O352" s="205">
        <v>41704</v>
      </c>
      <c r="P352" s="248">
        <v>26434</v>
      </c>
      <c r="Q352" s="249">
        <v>51353</v>
      </c>
      <c r="R352" s="248">
        <v>27756</v>
      </c>
      <c r="S352" s="248"/>
      <c r="T352" s="248">
        <v>27756</v>
      </c>
      <c r="U352" s="93" t="s">
        <v>39</v>
      </c>
      <c r="V352" s="99" t="s">
        <v>39</v>
      </c>
      <c r="W352" s="62" t="s">
        <v>930</v>
      </c>
      <c r="X352" s="90"/>
      <c r="Y352" s="64"/>
      <c r="Z352" s="65"/>
    </row>
    <row r="353" spans="1:26" s="50" customFormat="1" ht="30" hidden="1">
      <c r="A353" s="50" t="s">
        <v>21</v>
      </c>
      <c r="B353" s="51" t="s">
        <v>806</v>
      </c>
      <c r="C353" s="51" t="s">
        <v>928</v>
      </c>
      <c r="D353" s="51"/>
      <c r="E353" s="52" t="s">
        <v>938</v>
      </c>
      <c r="F353" s="53" t="s">
        <v>939</v>
      </c>
      <c r="G353" s="54" t="s">
        <v>561</v>
      </c>
      <c r="H353" s="98">
        <v>19492</v>
      </c>
      <c r="I353" s="98"/>
      <c r="J353" s="98">
        <v>20467</v>
      </c>
      <c r="K353" s="98">
        <v>18098.629000000001</v>
      </c>
      <c r="L353" s="98">
        <v>21490</v>
      </c>
      <c r="M353" s="98">
        <v>21805</v>
      </c>
      <c r="N353" s="204">
        <v>22565</v>
      </c>
      <c r="O353" s="205">
        <v>23834</v>
      </c>
      <c r="P353" s="248">
        <v>23693</v>
      </c>
      <c r="Q353" s="249">
        <v>28624</v>
      </c>
      <c r="R353" s="248">
        <v>24878</v>
      </c>
      <c r="S353" s="248"/>
      <c r="T353" s="248">
        <v>24878</v>
      </c>
      <c r="U353" s="93" t="s">
        <v>39</v>
      </c>
      <c r="V353" s="99" t="s">
        <v>39</v>
      </c>
      <c r="W353" s="62" t="s">
        <v>930</v>
      </c>
      <c r="X353" s="90"/>
      <c r="Y353" s="64"/>
      <c r="Z353" s="65"/>
    </row>
    <row r="354" spans="1:26" s="50" customFormat="1" ht="30">
      <c r="A354" s="50" t="s">
        <v>21</v>
      </c>
      <c r="B354" s="51" t="s">
        <v>806</v>
      </c>
      <c r="C354" s="51" t="s">
        <v>928</v>
      </c>
      <c r="D354" s="51"/>
      <c r="E354" s="52" t="s">
        <v>710</v>
      </c>
      <c r="F354" s="53" t="s">
        <v>940</v>
      </c>
      <c r="G354" s="54" t="s">
        <v>584</v>
      </c>
      <c r="H354" s="56">
        <v>103.12</v>
      </c>
      <c r="I354" s="56"/>
      <c r="J354" s="56">
        <v>103.26</v>
      </c>
      <c r="K354" s="166">
        <v>105.76</v>
      </c>
      <c r="L354" s="56">
        <v>103.42</v>
      </c>
      <c r="M354" s="56">
        <v>105.76</v>
      </c>
      <c r="N354" s="240">
        <v>103.65</v>
      </c>
      <c r="O354" s="250">
        <v>95.61</v>
      </c>
      <c r="P354" s="60">
        <v>103.87</v>
      </c>
      <c r="Q354" s="60">
        <v>96.83</v>
      </c>
      <c r="R354" s="60">
        <v>103.92</v>
      </c>
      <c r="S354" s="60"/>
      <c r="T354" s="251">
        <v>103.92</v>
      </c>
      <c r="U354" s="61" t="s">
        <v>29</v>
      </c>
      <c r="V354" s="61" t="s">
        <v>29</v>
      </c>
      <c r="W354" s="62" t="s">
        <v>930</v>
      </c>
      <c r="X354" s="90"/>
      <c r="Y354" s="64"/>
      <c r="Z354" s="65"/>
    </row>
    <row r="355" spans="1:26" s="50" customFormat="1" ht="30">
      <c r="A355" s="50" t="s">
        <v>21</v>
      </c>
      <c r="B355" s="51" t="s">
        <v>806</v>
      </c>
      <c r="C355" s="51" t="s">
        <v>928</v>
      </c>
      <c r="D355" s="51"/>
      <c r="E355" s="52" t="s">
        <v>941</v>
      </c>
      <c r="F355" s="53" t="s">
        <v>942</v>
      </c>
      <c r="G355" s="54" t="s">
        <v>584</v>
      </c>
      <c r="H355" s="56">
        <v>121.38</v>
      </c>
      <c r="I355" s="56"/>
      <c r="J355" s="56">
        <v>127.45</v>
      </c>
      <c r="K355" s="56"/>
      <c r="L355" s="56">
        <v>133.82</v>
      </c>
      <c r="M355" s="56">
        <v>133.55000000000001</v>
      </c>
      <c r="N355" s="240">
        <v>140.51</v>
      </c>
      <c r="O355" s="250">
        <v>102.38</v>
      </c>
      <c r="P355" s="60">
        <v>147.54</v>
      </c>
      <c r="Q355" s="60">
        <v>104.21</v>
      </c>
      <c r="R355" s="251">
        <v>154.91999999999999</v>
      </c>
      <c r="S355" s="251"/>
      <c r="T355" s="251">
        <v>154.91999999999999</v>
      </c>
      <c r="U355" s="93" t="s">
        <v>29</v>
      </c>
      <c r="V355" s="93" t="s">
        <v>29</v>
      </c>
      <c r="W355" s="62" t="s">
        <v>930</v>
      </c>
      <c r="X355" s="90"/>
      <c r="Y355" s="64"/>
      <c r="Z355" s="65"/>
    </row>
    <row r="356" spans="1:26" s="50" customFormat="1" ht="30" hidden="1">
      <c r="A356" s="50" t="s">
        <v>21</v>
      </c>
      <c r="B356" s="51" t="s">
        <v>806</v>
      </c>
      <c r="C356" s="51" t="s">
        <v>928</v>
      </c>
      <c r="D356" s="51"/>
      <c r="E356" s="115" t="s">
        <v>943</v>
      </c>
      <c r="F356" s="116" t="s">
        <v>944</v>
      </c>
      <c r="G356" s="117" t="s">
        <v>25</v>
      </c>
      <c r="H356" s="118"/>
      <c r="I356" s="118"/>
      <c r="J356" s="118"/>
      <c r="K356" s="118"/>
      <c r="L356" s="118"/>
      <c r="M356" s="118"/>
      <c r="N356" s="118"/>
      <c r="O356" s="247"/>
      <c r="P356" s="118"/>
      <c r="Q356" s="119"/>
      <c r="R356" s="118"/>
      <c r="S356" s="118"/>
      <c r="T356" s="118"/>
      <c r="U356" s="118"/>
      <c r="V356" s="120"/>
      <c r="W356" s="122" t="s">
        <v>930</v>
      </c>
      <c r="X356" s="123"/>
      <c r="Y356" s="64"/>
      <c r="Z356" s="65"/>
    </row>
    <row r="357" spans="1:26" s="50" customFormat="1" ht="30" hidden="1">
      <c r="A357" s="50" t="s">
        <v>21</v>
      </c>
      <c r="B357" s="51" t="s">
        <v>806</v>
      </c>
      <c r="C357" s="51" t="s">
        <v>928</v>
      </c>
      <c r="D357" s="51"/>
      <c r="E357" s="52" t="s">
        <v>945</v>
      </c>
      <c r="F357" s="53" t="s">
        <v>946</v>
      </c>
      <c r="G357" s="54" t="s">
        <v>25</v>
      </c>
      <c r="H357" s="56">
        <v>23.33</v>
      </c>
      <c r="I357" s="56"/>
      <c r="J357" s="56">
        <v>20.9</v>
      </c>
      <c r="K357" s="56">
        <v>21.61</v>
      </c>
      <c r="L357" s="56">
        <v>18.809999999999999</v>
      </c>
      <c r="M357" s="69">
        <v>18.3</v>
      </c>
      <c r="N357" s="58">
        <v>16.93</v>
      </c>
      <c r="O357" s="104">
        <v>10.49</v>
      </c>
      <c r="P357" s="59" t="s">
        <v>947</v>
      </c>
      <c r="Q357" s="60">
        <v>19.05</v>
      </c>
      <c r="R357" s="56">
        <v>13.72</v>
      </c>
      <c r="S357" s="56"/>
      <c r="T357" s="56">
        <v>13.72</v>
      </c>
      <c r="U357" s="93" t="s">
        <v>39</v>
      </c>
      <c r="V357" s="99" t="s">
        <v>39</v>
      </c>
      <c r="W357" s="62" t="s">
        <v>930</v>
      </c>
      <c r="X357" s="90"/>
      <c r="Y357" s="64"/>
      <c r="Z357" s="65"/>
    </row>
    <row r="358" spans="1:26" s="50" customFormat="1" ht="30" hidden="1">
      <c r="A358" s="50" t="s">
        <v>21</v>
      </c>
      <c r="B358" s="51" t="s">
        <v>806</v>
      </c>
      <c r="C358" s="51" t="s">
        <v>928</v>
      </c>
      <c r="D358" s="51"/>
      <c r="E358" s="52" t="s">
        <v>948</v>
      </c>
      <c r="F358" s="53" t="s">
        <v>949</v>
      </c>
      <c r="G358" s="54" t="s">
        <v>25</v>
      </c>
      <c r="H358" s="56">
        <v>39.79</v>
      </c>
      <c r="I358" s="56"/>
      <c r="J358" s="56">
        <v>35.81</v>
      </c>
      <c r="K358" s="56">
        <v>29.54</v>
      </c>
      <c r="L358" s="56">
        <v>32.229999999999997</v>
      </c>
      <c r="M358" s="56">
        <v>48.52</v>
      </c>
      <c r="N358" s="58">
        <v>29.01</v>
      </c>
      <c r="O358" s="104">
        <v>53.73</v>
      </c>
      <c r="P358" s="59" t="s">
        <v>950</v>
      </c>
      <c r="Q358" s="60">
        <v>57.3</v>
      </c>
      <c r="R358" s="56">
        <v>23.87</v>
      </c>
      <c r="S358" s="56"/>
      <c r="T358" s="56">
        <v>23.87</v>
      </c>
      <c r="U358" s="93" t="s">
        <v>39</v>
      </c>
      <c r="V358" s="99" t="s">
        <v>39</v>
      </c>
      <c r="W358" s="62" t="s">
        <v>930</v>
      </c>
      <c r="X358" s="90"/>
      <c r="Y358" s="64"/>
      <c r="Z358" s="65"/>
    </row>
    <row r="359" spans="1:26" s="50" customFormat="1" ht="30">
      <c r="A359" s="50" t="s">
        <v>21</v>
      </c>
      <c r="B359" s="51" t="s">
        <v>806</v>
      </c>
      <c r="C359" s="51" t="s">
        <v>928</v>
      </c>
      <c r="D359" s="51"/>
      <c r="E359" s="52" t="s">
        <v>951</v>
      </c>
      <c r="F359" s="53" t="s">
        <v>952</v>
      </c>
      <c r="G359" s="54" t="s">
        <v>25</v>
      </c>
      <c r="H359" s="56">
        <v>0.4</v>
      </c>
      <c r="I359" s="56"/>
      <c r="J359" s="56">
        <v>0.36</v>
      </c>
      <c r="K359" s="56">
        <v>0.13</v>
      </c>
      <c r="L359" s="56">
        <v>0.32</v>
      </c>
      <c r="M359" s="56">
        <v>0.11</v>
      </c>
      <c r="N359" s="58">
        <v>0.28999999999999998</v>
      </c>
      <c r="O359" s="104">
        <v>0.28999999999999998</v>
      </c>
      <c r="P359" s="56">
        <v>0.26</v>
      </c>
      <c r="Q359" s="152">
        <v>0</v>
      </c>
      <c r="R359" s="56">
        <v>0.23</v>
      </c>
      <c r="S359" s="56"/>
      <c r="T359" s="56">
        <v>0.23</v>
      </c>
      <c r="U359" s="93" t="s">
        <v>29</v>
      </c>
      <c r="V359" s="61" t="s">
        <v>29</v>
      </c>
      <c r="W359" s="62" t="s">
        <v>930</v>
      </c>
      <c r="X359" s="90"/>
      <c r="Y359" s="64"/>
      <c r="Z359" s="65"/>
    </row>
    <row r="360" spans="1:26" s="50" customFormat="1" ht="30">
      <c r="A360" s="50" t="s">
        <v>21</v>
      </c>
      <c r="B360" s="51" t="s">
        <v>806</v>
      </c>
      <c r="C360" s="51" t="s">
        <v>928</v>
      </c>
      <c r="D360" s="51"/>
      <c r="E360" s="52" t="s">
        <v>953</v>
      </c>
      <c r="F360" s="53" t="s">
        <v>954</v>
      </c>
      <c r="G360" s="54" t="s">
        <v>25</v>
      </c>
      <c r="H360" s="56">
        <v>30.41</v>
      </c>
      <c r="I360" s="56"/>
      <c r="J360" s="56">
        <v>27.37</v>
      </c>
      <c r="K360" s="56">
        <v>40.729999999999997</v>
      </c>
      <c r="L360" s="56">
        <v>24.63</v>
      </c>
      <c r="M360" s="56">
        <v>24.69</v>
      </c>
      <c r="N360" s="58">
        <v>22.17</v>
      </c>
      <c r="O360" s="104">
        <v>29.74</v>
      </c>
      <c r="P360" s="59" t="s">
        <v>955</v>
      </c>
      <c r="Q360" s="60">
        <v>14.66</v>
      </c>
      <c r="R360" s="56">
        <v>17.95</v>
      </c>
      <c r="S360" s="56"/>
      <c r="T360" s="56">
        <v>17.95</v>
      </c>
      <c r="U360" s="93" t="s">
        <v>29</v>
      </c>
      <c r="V360" s="61" t="s">
        <v>29</v>
      </c>
      <c r="W360" s="62" t="s">
        <v>930</v>
      </c>
      <c r="X360" s="90"/>
      <c r="Y360" s="64"/>
      <c r="Z360" s="65"/>
    </row>
    <row r="361" spans="1:26" s="50" customFormat="1" hidden="1">
      <c r="B361" s="51"/>
      <c r="C361" s="51"/>
      <c r="D361" s="51"/>
      <c r="E361" s="173" t="s">
        <v>956</v>
      </c>
      <c r="F361" s="42"/>
      <c r="G361" s="80"/>
      <c r="H361" s="81"/>
      <c r="I361" s="81"/>
      <c r="J361" s="81"/>
      <c r="K361" s="81"/>
      <c r="L361" s="81"/>
      <c r="M361" s="81"/>
      <c r="N361" s="82"/>
      <c r="O361" s="109"/>
      <c r="P361" s="83"/>
      <c r="Q361" s="84"/>
      <c r="R361" s="81"/>
      <c r="S361" s="81"/>
      <c r="T361" s="81"/>
      <c r="U361" s="85"/>
      <c r="V361" s="86"/>
      <c r="W361" s="87"/>
      <c r="X361" s="88"/>
      <c r="Y361" s="64"/>
      <c r="Z361" s="65"/>
    </row>
    <row r="362" spans="1:26" s="50" customFormat="1" hidden="1">
      <c r="B362" s="51"/>
      <c r="C362" s="51"/>
      <c r="D362" s="51"/>
      <c r="E362" s="140">
        <v>1</v>
      </c>
      <c r="F362" s="42" t="s">
        <v>957</v>
      </c>
      <c r="G362" s="80"/>
      <c r="H362" s="81"/>
      <c r="I362" s="81"/>
      <c r="J362" s="81"/>
      <c r="K362" s="81"/>
      <c r="L362" s="81"/>
      <c r="M362" s="81"/>
      <c r="N362" s="82"/>
      <c r="O362" s="109"/>
      <c r="P362" s="83"/>
      <c r="Q362" s="84"/>
      <c r="R362" s="81"/>
      <c r="S362" s="81"/>
      <c r="T362" s="81"/>
      <c r="U362" s="85"/>
      <c r="V362" s="86"/>
      <c r="W362" s="87"/>
      <c r="X362" s="88"/>
      <c r="Y362" s="64"/>
      <c r="Z362" s="65"/>
    </row>
    <row r="363" spans="1:26" s="50" customFormat="1" ht="24.95" hidden="1" customHeight="1">
      <c r="A363" s="50" t="s">
        <v>21</v>
      </c>
      <c r="B363" s="51" t="s">
        <v>958</v>
      </c>
      <c r="C363" s="51" t="s">
        <v>957</v>
      </c>
      <c r="D363" s="51"/>
      <c r="E363" s="52" t="s">
        <v>89</v>
      </c>
      <c r="F363" s="53" t="s">
        <v>959</v>
      </c>
      <c r="G363" s="56" t="s">
        <v>960</v>
      </c>
      <c r="H363" s="54" t="s">
        <v>580</v>
      </c>
      <c r="I363" s="54"/>
      <c r="J363" s="54" t="s">
        <v>580</v>
      </c>
      <c r="K363" s="54" t="s">
        <v>580</v>
      </c>
      <c r="L363" s="54" t="s">
        <v>580</v>
      </c>
      <c r="M363" s="56" t="s">
        <v>580</v>
      </c>
      <c r="N363" s="56" t="s">
        <v>580</v>
      </c>
      <c r="O363" s="104" t="s">
        <v>580</v>
      </c>
      <c r="P363" s="124" t="s">
        <v>580</v>
      </c>
      <c r="Q363" s="58" t="s">
        <v>580</v>
      </c>
      <c r="R363" s="124" t="s">
        <v>580</v>
      </c>
      <c r="S363" s="124" t="s">
        <v>580</v>
      </c>
      <c r="T363" s="56" t="s">
        <v>580</v>
      </c>
      <c r="U363" s="102" t="s">
        <v>39</v>
      </c>
      <c r="V363" s="104" t="s">
        <v>39</v>
      </c>
      <c r="W363" s="62" t="s">
        <v>766</v>
      </c>
      <c r="X363" s="90"/>
      <c r="Y363" s="64"/>
      <c r="Z363" s="65"/>
    </row>
    <row r="364" spans="1:26" s="50" customFormat="1" ht="24.95" hidden="1" customHeight="1">
      <c r="A364" s="50" t="s">
        <v>21</v>
      </c>
      <c r="B364" s="51" t="s">
        <v>958</v>
      </c>
      <c r="C364" s="51" t="s">
        <v>957</v>
      </c>
      <c r="D364" s="51"/>
      <c r="E364" s="52" t="s">
        <v>92</v>
      </c>
      <c r="F364" s="53" t="s">
        <v>961</v>
      </c>
      <c r="G364" s="56" t="s">
        <v>960</v>
      </c>
      <c r="H364" s="54" t="s">
        <v>580</v>
      </c>
      <c r="I364" s="54"/>
      <c r="J364" s="54" t="s">
        <v>580</v>
      </c>
      <c r="K364" s="54" t="s">
        <v>580</v>
      </c>
      <c r="L364" s="54" t="s">
        <v>580</v>
      </c>
      <c r="M364" s="56" t="s">
        <v>580</v>
      </c>
      <c r="N364" s="56" t="s">
        <v>580</v>
      </c>
      <c r="O364" s="104" t="s">
        <v>580</v>
      </c>
      <c r="P364" s="124" t="s">
        <v>580</v>
      </c>
      <c r="Q364" s="58" t="s">
        <v>580</v>
      </c>
      <c r="R364" s="124" t="s">
        <v>580</v>
      </c>
      <c r="S364" s="124" t="s">
        <v>580</v>
      </c>
      <c r="T364" s="56" t="s">
        <v>580</v>
      </c>
      <c r="U364" s="102" t="s">
        <v>39</v>
      </c>
      <c r="V364" s="104" t="s">
        <v>39</v>
      </c>
      <c r="W364" s="62" t="s">
        <v>766</v>
      </c>
      <c r="X364" s="90"/>
      <c r="Y364" s="64"/>
      <c r="Z364" s="65"/>
    </row>
    <row r="365" spans="1:26" s="50" customFormat="1" ht="24.95" hidden="1" customHeight="1">
      <c r="A365" s="50" t="s">
        <v>21</v>
      </c>
      <c r="B365" s="51" t="s">
        <v>958</v>
      </c>
      <c r="C365" s="51" t="s">
        <v>957</v>
      </c>
      <c r="D365" s="51"/>
      <c r="E365" s="52" t="s">
        <v>94</v>
      </c>
      <c r="F365" s="53" t="s">
        <v>962</v>
      </c>
      <c r="G365" s="56" t="s">
        <v>960</v>
      </c>
      <c r="H365" s="54" t="s">
        <v>580</v>
      </c>
      <c r="I365" s="54"/>
      <c r="J365" s="54" t="s">
        <v>580</v>
      </c>
      <c r="K365" s="54" t="s">
        <v>580</v>
      </c>
      <c r="L365" s="54" t="s">
        <v>580</v>
      </c>
      <c r="M365" s="56" t="s">
        <v>580</v>
      </c>
      <c r="N365" s="56" t="s">
        <v>580</v>
      </c>
      <c r="O365" s="104" t="s">
        <v>580</v>
      </c>
      <c r="P365" s="124" t="s">
        <v>580</v>
      </c>
      <c r="Q365" s="58" t="s">
        <v>580</v>
      </c>
      <c r="R365" s="124" t="s">
        <v>580</v>
      </c>
      <c r="S365" s="124" t="s">
        <v>580</v>
      </c>
      <c r="T365" s="56" t="s">
        <v>580</v>
      </c>
      <c r="U365" s="102" t="s">
        <v>39</v>
      </c>
      <c r="V365" s="104" t="s">
        <v>39</v>
      </c>
      <c r="W365" s="62" t="s">
        <v>766</v>
      </c>
      <c r="X365" s="90"/>
      <c r="Y365" s="64"/>
      <c r="Z365" s="65"/>
    </row>
    <row r="366" spans="1:26" s="50" customFormat="1" ht="24.95" hidden="1" customHeight="1">
      <c r="A366" s="50" t="s">
        <v>21</v>
      </c>
      <c r="B366" s="51" t="s">
        <v>958</v>
      </c>
      <c r="C366" s="51" t="s">
        <v>957</v>
      </c>
      <c r="D366" s="51"/>
      <c r="E366" s="52" t="s">
        <v>96</v>
      </c>
      <c r="F366" s="53" t="s">
        <v>963</v>
      </c>
      <c r="G366" s="54" t="s">
        <v>960</v>
      </c>
      <c r="H366" s="54" t="s">
        <v>580</v>
      </c>
      <c r="I366" s="54"/>
      <c r="J366" s="54" t="s">
        <v>580</v>
      </c>
      <c r="K366" s="56" t="s">
        <v>580</v>
      </c>
      <c r="L366" s="54" t="s">
        <v>580</v>
      </c>
      <c r="M366" s="56" t="s">
        <v>580</v>
      </c>
      <c r="N366" s="56" t="s">
        <v>580</v>
      </c>
      <c r="O366" s="104" t="s">
        <v>580</v>
      </c>
      <c r="P366" s="124" t="s">
        <v>580</v>
      </c>
      <c r="Q366" s="58" t="s">
        <v>580</v>
      </c>
      <c r="R366" s="124" t="s">
        <v>580</v>
      </c>
      <c r="S366" s="124" t="s">
        <v>580</v>
      </c>
      <c r="T366" s="56" t="s">
        <v>580</v>
      </c>
      <c r="U366" s="102" t="s">
        <v>39</v>
      </c>
      <c r="V366" s="104" t="s">
        <v>39</v>
      </c>
      <c r="W366" s="62" t="s">
        <v>766</v>
      </c>
      <c r="X366" s="90"/>
      <c r="Y366" s="64"/>
      <c r="Z366" s="65"/>
    </row>
    <row r="367" spans="1:26" s="50" customFormat="1" ht="24.95" hidden="1" customHeight="1">
      <c r="A367" s="50" t="s">
        <v>21</v>
      </c>
      <c r="B367" s="51" t="s">
        <v>958</v>
      </c>
      <c r="C367" s="51" t="s">
        <v>957</v>
      </c>
      <c r="D367" s="51"/>
      <c r="E367" s="52" t="s">
        <v>175</v>
      </c>
      <c r="F367" s="53" t="s">
        <v>964</v>
      </c>
      <c r="G367" s="54" t="s">
        <v>960</v>
      </c>
      <c r="H367" s="56" t="s">
        <v>580</v>
      </c>
      <c r="I367" s="56"/>
      <c r="J367" s="56" t="s">
        <v>580</v>
      </c>
      <c r="K367" s="56" t="s">
        <v>580</v>
      </c>
      <c r="L367" s="56" t="s">
        <v>580</v>
      </c>
      <c r="M367" s="56" t="s">
        <v>580</v>
      </c>
      <c r="N367" s="56" t="s">
        <v>580</v>
      </c>
      <c r="O367" s="104" t="s">
        <v>580</v>
      </c>
      <c r="P367" s="124" t="s">
        <v>580</v>
      </c>
      <c r="Q367" s="58" t="s">
        <v>580</v>
      </c>
      <c r="R367" s="124" t="s">
        <v>580</v>
      </c>
      <c r="S367" s="124" t="s">
        <v>580</v>
      </c>
      <c r="T367" s="56" t="s">
        <v>580</v>
      </c>
      <c r="U367" s="102" t="s">
        <v>39</v>
      </c>
      <c r="V367" s="104" t="s">
        <v>39</v>
      </c>
      <c r="W367" s="62" t="s">
        <v>766</v>
      </c>
      <c r="X367" s="90"/>
      <c r="Y367" s="64"/>
      <c r="Z367" s="65"/>
    </row>
    <row r="368" spans="1:26" s="50" customFormat="1" ht="30" hidden="1">
      <c r="A368" s="50" t="s">
        <v>21</v>
      </c>
      <c r="B368" s="51" t="s">
        <v>958</v>
      </c>
      <c r="C368" s="51" t="s">
        <v>957</v>
      </c>
      <c r="D368" s="51"/>
      <c r="E368" s="52" t="s">
        <v>183</v>
      </c>
      <c r="F368" s="53" t="s">
        <v>965</v>
      </c>
      <c r="G368" s="54" t="s">
        <v>960</v>
      </c>
      <c r="H368" s="56" t="s">
        <v>580</v>
      </c>
      <c r="I368" s="56"/>
      <c r="J368" s="56" t="s">
        <v>580</v>
      </c>
      <c r="K368" s="56" t="s">
        <v>580</v>
      </c>
      <c r="L368" s="56" t="s">
        <v>580</v>
      </c>
      <c r="M368" s="56" t="s">
        <v>580</v>
      </c>
      <c r="N368" s="56" t="s">
        <v>580</v>
      </c>
      <c r="O368" s="104" t="s">
        <v>580</v>
      </c>
      <c r="P368" s="124" t="s">
        <v>580</v>
      </c>
      <c r="Q368" s="58" t="s">
        <v>580</v>
      </c>
      <c r="R368" s="124" t="s">
        <v>580</v>
      </c>
      <c r="S368" s="124" t="s">
        <v>580</v>
      </c>
      <c r="T368" s="56" t="s">
        <v>580</v>
      </c>
      <c r="U368" s="102" t="s">
        <v>39</v>
      </c>
      <c r="V368" s="104" t="s">
        <v>39</v>
      </c>
      <c r="W368" s="62" t="s">
        <v>766</v>
      </c>
      <c r="X368" s="90"/>
      <c r="Y368" s="64"/>
      <c r="Z368" s="65"/>
    </row>
    <row r="369" spans="1:26" s="50" customFormat="1" ht="30" hidden="1">
      <c r="A369" s="50" t="s">
        <v>21</v>
      </c>
      <c r="B369" s="51" t="s">
        <v>958</v>
      </c>
      <c r="C369" s="51" t="s">
        <v>957</v>
      </c>
      <c r="D369" s="51"/>
      <c r="E369" s="52" t="s">
        <v>191</v>
      </c>
      <c r="F369" s="53" t="s">
        <v>966</v>
      </c>
      <c r="G369" s="54" t="s">
        <v>25</v>
      </c>
      <c r="H369" s="56">
        <v>100</v>
      </c>
      <c r="I369" s="56"/>
      <c r="J369" s="56">
        <v>100</v>
      </c>
      <c r="K369" s="56">
        <v>100</v>
      </c>
      <c r="L369" s="56">
        <v>100</v>
      </c>
      <c r="M369" s="56">
        <v>100</v>
      </c>
      <c r="N369" s="58">
        <v>100</v>
      </c>
      <c r="O369" s="104">
        <v>100</v>
      </c>
      <c r="P369" s="56">
        <v>100</v>
      </c>
      <c r="Q369" s="56">
        <v>100</v>
      </c>
      <c r="R369" s="56">
        <v>100</v>
      </c>
      <c r="S369" s="56"/>
      <c r="T369" s="56">
        <v>100</v>
      </c>
      <c r="U369" s="102" t="s">
        <v>39</v>
      </c>
      <c r="V369" s="104" t="s">
        <v>39</v>
      </c>
      <c r="W369" s="62" t="s">
        <v>766</v>
      </c>
      <c r="X369" s="90"/>
      <c r="Y369" s="64"/>
      <c r="Z369" s="65"/>
    </row>
    <row r="370" spans="1:26" s="50" customFormat="1" ht="24.95" hidden="1" customHeight="1">
      <c r="B370" s="51"/>
      <c r="C370" s="51"/>
      <c r="D370" s="51"/>
      <c r="E370" s="140">
        <v>2</v>
      </c>
      <c r="F370" s="42" t="s">
        <v>967</v>
      </c>
      <c r="G370" s="80"/>
      <c r="H370" s="81"/>
      <c r="I370" s="81"/>
      <c r="J370" s="81"/>
      <c r="K370" s="81"/>
      <c r="L370" s="81"/>
      <c r="M370" s="81"/>
      <c r="N370" s="82"/>
      <c r="O370" s="109"/>
      <c r="P370" s="81"/>
      <c r="Q370" s="114"/>
      <c r="R370" s="81"/>
      <c r="S370" s="81"/>
      <c r="T370" s="81"/>
      <c r="U370" s="85"/>
      <c r="V370" s="46"/>
      <c r="W370" s="87"/>
      <c r="X370" s="88"/>
      <c r="Y370" s="64"/>
      <c r="Z370" s="65"/>
    </row>
    <row r="371" spans="1:26" s="50" customFormat="1" ht="24.95" hidden="1" customHeight="1">
      <c r="A371" s="50" t="s">
        <v>21</v>
      </c>
      <c r="B371" s="51" t="s">
        <v>958</v>
      </c>
      <c r="C371" s="51" t="s">
        <v>967</v>
      </c>
      <c r="D371" s="51"/>
      <c r="E371" s="52" t="s">
        <v>101</v>
      </c>
      <c r="F371" s="53" t="s">
        <v>968</v>
      </c>
      <c r="G371" s="56" t="s">
        <v>969</v>
      </c>
      <c r="H371" s="54" t="s">
        <v>970</v>
      </c>
      <c r="I371" s="54"/>
      <c r="J371" s="54" t="s">
        <v>970</v>
      </c>
      <c r="K371" s="54" t="s">
        <v>970</v>
      </c>
      <c r="L371" s="54" t="s">
        <v>970</v>
      </c>
      <c r="M371" s="54" t="s">
        <v>970</v>
      </c>
      <c r="N371" s="54" t="s">
        <v>970</v>
      </c>
      <c r="O371" s="54" t="s">
        <v>970</v>
      </c>
      <c r="P371" s="58" t="s">
        <v>970</v>
      </c>
      <c r="Q371" s="151" t="s">
        <v>149</v>
      </c>
      <c r="R371" s="58" t="s">
        <v>970</v>
      </c>
      <c r="S371" s="58"/>
      <c r="T371" s="54" t="s">
        <v>970</v>
      </c>
      <c r="U371" s="102" t="s">
        <v>39</v>
      </c>
      <c r="V371" s="104" t="s">
        <v>39</v>
      </c>
      <c r="W371" s="62" t="s">
        <v>971</v>
      </c>
      <c r="X371" s="252"/>
      <c r="Y371" s="64"/>
      <c r="Z371" s="65"/>
    </row>
    <row r="372" spans="1:26" s="50" customFormat="1" ht="36" customHeight="1">
      <c r="A372" s="50" t="s">
        <v>21</v>
      </c>
      <c r="B372" s="51" t="s">
        <v>958</v>
      </c>
      <c r="C372" s="51" t="s">
        <v>967</v>
      </c>
      <c r="D372" s="51"/>
      <c r="E372" s="52" t="s">
        <v>535</v>
      </c>
      <c r="F372" s="53" t="s">
        <v>972</v>
      </c>
      <c r="G372" s="56" t="s">
        <v>25</v>
      </c>
      <c r="H372" s="56">
        <v>3.59</v>
      </c>
      <c r="I372" s="56"/>
      <c r="J372" s="56">
        <v>2.88</v>
      </c>
      <c r="K372" s="56">
        <v>1.96</v>
      </c>
      <c r="L372" s="56">
        <v>2.56</v>
      </c>
      <c r="M372" s="69">
        <v>16.523550300257501</v>
      </c>
      <c r="N372" s="89">
        <v>2.0499999999999998</v>
      </c>
      <c r="O372" s="104">
        <v>41.88</v>
      </c>
      <c r="P372" s="253">
        <v>1.76</v>
      </c>
      <c r="Q372" s="178" t="s">
        <v>973</v>
      </c>
      <c r="R372" s="253">
        <v>1.1499999999999999</v>
      </c>
      <c r="S372" s="253"/>
      <c r="T372" s="254">
        <v>1.1499999999999999</v>
      </c>
      <c r="U372" s="102" t="s">
        <v>29</v>
      </c>
      <c r="V372" s="102" t="s">
        <v>29</v>
      </c>
      <c r="W372" s="62" t="s">
        <v>971</v>
      </c>
      <c r="X372" s="526" t="s">
        <v>551</v>
      </c>
      <c r="Y372" s="64"/>
      <c r="Z372" s="65"/>
    </row>
    <row r="373" spans="1:26" s="50" customFormat="1" ht="36" customHeight="1">
      <c r="A373" s="50" t="s">
        <v>21</v>
      </c>
      <c r="B373" s="51" t="s">
        <v>958</v>
      </c>
      <c r="C373" s="51" t="s">
        <v>967</v>
      </c>
      <c r="D373" s="51"/>
      <c r="E373" s="52" t="s">
        <v>105</v>
      </c>
      <c r="F373" s="53" t="s">
        <v>974</v>
      </c>
      <c r="G373" s="56" t="s">
        <v>25</v>
      </c>
      <c r="H373" s="56">
        <v>16.7</v>
      </c>
      <c r="I373" s="56"/>
      <c r="J373" s="133">
        <v>24</v>
      </c>
      <c r="K373" s="56">
        <v>16.350000000000001</v>
      </c>
      <c r="L373" s="133">
        <v>25</v>
      </c>
      <c r="M373" s="69">
        <v>25</v>
      </c>
      <c r="N373" s="58">
        <v>26</v>
      </c>
      <c r="O373" s="104">
        <v>17.73</v>
      </c>
      <c r="P373" s="96">
        <v>28</v>
      </c>
      <c r="Q373" s="178" t="s">
        <v>975</v>
      </c>
      <c r="R373" s="96">
        <v>30</v>
      </c>
      <c r="S373" s="96"/>
      <c r="T373" s="56">
        <v>30</v>
      </c>
      <c r="U373" s="102" t="s">
        <v>29</v>
      </c>
      <c r="V373" s="102" t="s">
        <v>29</v>
      </c>
      <c r="W373" s="62" t="s">
        <v>971</v>
      </c>
      <c r="X373" s="526" t="s">
        <v>551</v>
      </c>
      <c r="Y373" s="64"/>
      <c r="Z373" s="65"/>
    </row>
    <row r="374" spans="1:26" s="50" customFormat="1" ht="42" hidden="1" customHeight="1">
      <c r="A374" s="50" t="s">
        <v>21</v>
      </c>
      <c r="B374" s="51" t="s">
        <v>958</v>
      </c>
      <c r="C374" s="51" t="s">
        <v>967</v>
      </c>
      <c r="D374" s="51"/>
      <c r="E374" s="52" t="s">
        <v>537</v>
      </c>
      <c r="F374" s="53" t="s">
        <v>976</v>
      </c>
      <c r="G374" s="56" t="s">
        <v>25</v>
      </c>
      <c r="H374" s="56">
        <v>21</v>
      </c>
      <c r="I374" s="56"/>
      <c r="J374" s="133">
        <v>22</v>
      </c>
      <c r="K374" s="56">
        <v>21.99</v>
      </c>
      <c r="L374" s="133">
        <v>22</v>
      </c>
      <c r="M374" s="69">
        <v>21.033954658573101</v>
      </c>
      <c r="N374" s="133">
        <v>22</v>
      </c>
      <c r="O374" s="104">
        <v>20.49</v>
      </c>
      <c r="P374" s="133">
        <v>22</v>
      </c>
      <c r="Q374" s="176" t="s">
        <v>977</v>
      </c>
      <c r="R374" s="133">
        <v>22</v>
      </c>
      <c r="S374" s="133"/>
      <c r="T374" s="133">
        <v>22</v>
      </c>
      <c r="U374" s="102" t="s">
        <v>39</v>
      </c>
      <c r="V374" s="104" t="s">
        <v>39</v>
      </c>
      <c r="W374" s="62" t="s">
        <v>971</v>
      </c>
      <c r="X374" s="255" t="s">
        <v>551</v>
      </c>
      <c r="Y374" s="64"/>
      <c r="Z374" s="65"/>
    </row>
    <row r="375" spans="1:26" s="50" customFormat="1" ht="42" hidden="1" customHeight="1">
      <c r="A375" s="50" t="s">
        <v>21</v>
      </c>
      <c r="B375" s="51" t="s">
        <v>958</v>
      </c>
      <c r="C375" s="51" t="s">
        <v>967</v>
      </c>
      <c r="D375" s="51"/>
      <c r="E375" s="52" t="s">
        <v>252</v>
      </c>
      <c r="F375" s="53" t="s">
        <v>978</v>
      </c>
      <c r="G375" s="56" t="s">
        <v>25</v>
      </c>
      <c r="H375" s="56">
        <v>12</v>
      </c>
      <c r="I375" s="56"/>
      <c r="J375" s="133">
        <v>12</v>
      </c>
      <c r="K375" s="56">
        <v>14.19</v>
      </c>
      <c r="L375" s="133">
        <v>12</v>
      </c>
      <c r="M375" s="69">
        <v>14.5743930873279</v>
      </c>
      <c r="N375" s="133">
        <v>12</v>
      </c>
      <c r="O375" s="104">
        <v>15</v>
      </c>
      <c r="P375" s="133">
        <v>12</v>
      </c>
      <c r="Q375" s="176" t="s">
        <v>979</v>
      </c>
      <c r="R375" s="133">
        <v>12</v>
      </c>
      <c r="S375" s="133"/>
      <c r="T375" s="133">
        <v>12</v>
      </c>
      <c r="U375" s="102" t="s">
        <v>39</v>
      </c>
      <c r="V375" s="104" t="s">
        <v>39</v>
      </c>
      <c r="W375" s="62" t="s">
        <v>971</v>
      </c>
      <c r="X375" s="255" t="s">
        <v>551</v>
      </c>
      <c r="Y375" s="64"/>
      <c r="Z375" s="65"/>
    </row>
    <row r="376" spans="1:26" s="50" customFormat="1" ht="42" customHeight="1">
      <c r="A376" s="50" t="s">
        <v>21</v>
      </c>
      <c r="B376" s="51" t="s">
        <v>958</v>
      </c>
      <c r="C376" s="51" t="s">
        <v>967</v>
      </c>
      <c r="D376" s="51"/>
      <c r="E376" s="52" t="s">
        <v>264</v>
      </c>
      <c r="F376" s="53" t="s">
        <v>980</v>
      </c>
      <c r="G376" s="56" t="s">
        <v>25</v>
      </c>
      <c r="H376" s="56">
        <v>53.05</v>
      </c>
      <c r="I376" s="56"/>
      <c r="J376" s="56">
        <v>70.540000000000006</v>
      </c>
      <c r="K376" s="56">
        <v>72.569999999999993</v>
      </c>
      <c r="L376" s="56">
        <v>69.08</v>
      </c>
      <c r="M376" s="69">
        <v>58.3993193882608</v>
      </c>
      <c r="N376" s="58">
        <v>67.72</v>
      </c>
      <c r="O376" s="104">
        <v>48.77</v>
      </c>
      <c r="P376" s="253">
        <v>66.989999999999995</v>
      </c>
      <c r="Q376" s="256" t="s">
        <v>76</v>
      </c>
      <c r="R376" s="253">
        <v>65.95</v>
      </c>
      <c r="S376" s="253"/>
      <c r="T376" s="56">
        <v>65.95</v>
      </c>
      <c r="U376" s="102" t="s">
        <v>29</v>
      </c>
      <c r="V376" s="102" t="s">
        <v>29</v>
      </c>
      <c r="W376" s="62" t="s">
        <v>971</v>
      </c>
      <c r="X376" s="527" t="s">
        <v>981</v>
      </c>
      <c r="Y376" s="64"/>
      <c r="Z376" s="65"/>
    </row>
    <row r="377" spans="1:26" s="50" customFormat="1" ht="42" customHeight="1">
      <c r="A377" s="50" t="s">
        <v>21</v>
      </c>
      <c r="B377" s="51" t="s">
        <v>958</v>
      </c>
      <c r="C377" s="51" t="s">
        <v>967</v>
      </c>
      <c r="D377" s="51"/>
      <c r="E377" s="52" t="s">
        <v>266</v>
      </c>
      <c r="F377" s="53" t="s">
        <v>982</v>
      </c>
      <c r="G377" s="56" t="s">
        <v>25</v>
      </c>
      <c r="H377" s="56">
        <v>46.95</v>
      </c>
      <c r="I377" s="56"/>
      <c r="J377" s="56">
        <v>29.46</v>
      </c>
      <c r="K377" s="56">
        <v>27.43</v>
      </c>
      <c r="L377" s="56">
        <v>30.92</v>
      </c>
      <c r="M377" s="69">
        <v>41.6006806117393</v>
      </c>
      <c r="N377" s="58">
        <v>32.28</v>
      </c>
      <c r="O377" s="104">
        <v>51.23</v>
      </c>
      <c r="P377" s="253">
        <v>33.01</v>
      </c>
      <c r="Q377" s="256" t="s">
        <v>76</v>
      </c>
      <c r="R377" s="253">
        <v>34.049999999999997</v>
      </c>
      <c r="S377" s="253"/>
      <c r="T377" s="56">
        <v>34.049999999999997</v>
      </c>
      <c r="U377" s="102" t="s">
        <v>29</v>
      </c>
      <c r="V377" s="102" t="s">
        <v>29</v>
      </c>
      <c r="W377" s="62" t="s">
        <v>971</v>
      </c>
      <c r="X377" s="527" t="s">
        <v>981</v>
      </c>
      <c r="Y377" s="64"/>
      <c r="Z377" s="65"/>
    </row>
    <row r="378" spans="1:26" s="50" customFormat="1" ht="42" customHeight="1">
      <c r="A378" s="50" t="s">
        <v>21</v>
      </c>
      <c r="B378" s="51" t="s">
        <v>958</v>
      </c>
      <c r="C378" s="51" t="s">
        <v>967</v>
      </c>
      <c r="D378" s="51"/>
      <c r="E378" s="52" t="s">
        <v>269</v>
      </c>
      <c r="F378" s="53" t="s">
        <v>983</v>
      </c>
      <c r="G378" s="54" t="s">
        <v>25</v>
      </c>
      <c r="H378" s="56">
        <v>5.12</v>
      </c>
      <c r="I378" s="56"/>
      <c r="J378" s="56">
        <v>4.53</v>
      </c>
      <c r="K378" s="56">
        <v>4.33</v>
      </c>
      <c r="L378" s="56">
        <v>4.75</v>
      </c>
      <c r="M378" s="69">
        <v>4.3819514128709898</v>
      </c>
      <c r="N378" s="58">
        <v>4.3</v>
      </c>
      <c r="O378" s="104">
        <v>6.06</v>
      </c>
      <c r="P378" s="253">
        <v>4.32</v>
      </c>
      <c r="Q378" s="178" t="s">
        <v>984</v>
      </c>
      <c r="R378" s="253">
        <v>4.32</v>
      </c>
      <c r="S378" s="253"/>
      <c r="T378" s="56">
        <v>4.32</v>
      </c>
      <c r="U378" s="102" t="s">
        <v>29</v>
      </c>
      <c r="V378" s="102" t="s">
        <v>29</v>
      </c>
      <c r="W378" s="62" t="s">
        <v>971</v>
      </c>
      <c r="X378" s="523" t="s">
        <v>551</v>
      </c>
      <c r="Y378" s="64"/>
      <c r="Z378" s="65"/>
    </row>
    <row r="379" spans="1:26" s="50" customFormat="1" ht="36" hidden="1" customHeight="1">
      <c r="A379" s="50" t="s">
        <v>21</v>
      </c>
      <c r="B379" s="51" t="s">
        <v>958</v>
      </c>
      <c r="C379" s="51" t="s">
        <v>967</v>
      </c>
      <c r="D379" s="51"/>
      <c r="E379" s="52" t="s">
        <v>272</v>
      </c>
      <c r="F379" s="53" t="s">
        <v>985</v>
      </c>
      <c r="G379" s="54" t="s">
        <v>986</v>
      </c>
      <c r="H379" s="133">
        <v>22</v>
      </c>
      <c r="I379" s="133"/>
      <c r="J379" s="133">
        <v>13</v>
      </c>
      <c r="K379" s="133">
        <v>18</v>
      </c>
      <c r="L379" s="133">
        <v>19</v>
      </c>
      <c r="M379" s="133">
        <v>22</v>
      </c>
      <c r="N379" s="58">
        <v>20</v>
      </c>
      <c r="O379" s="104">
        <v>22</v>
      </c>
      <c r="P379" s="133">
        <v>21</v>
      </c>
      <c r="Q379" s="176">
        <v>23</v>
      </c>
      <c r="R379" s="133">
        <v>22</v>
      </c>
      <c r="S379" s="133"/>
      <c r="T379" s="133">
        <v>22</v>
      </c>
      <c r="U379" s="102" t="s">
        <v>39</v>
      </c>
      <c r="V379" s="104" t="s">
        <v>39</v>
      </c>
      <c r="W379" s="62" t="s">
        <v>971</v>
      </c>
      <c r="X379" s="257" t="s">
        <v>551</v>
      </c>
      <c r="Y379" s="64"/>
      <c r="Z379" s="65"/>
    </row>
    <row r="380" spans="1:26" s="50" customFormat="1" ht="24.95" hidden="1" customHeight="1">
      <c r="A380" s="50" t="s">
        <v>21</v>
      </c>
      <c r="B380" s="51" t="s">
        <v>958</v>
      </c>
      <c r="C380" s="51" t="s">
        <v>967</v>
      </c>
      <c r="D380" s="51"/>
      <c r="E380" s="100" t="s">
        <v>275</v>
      </c>
      <c r="F380" s="101" t="s">
        <v>987</v>
      </c>
      <c r="G380" s="54" t="s">
        <v>988</v>
      </c>
      <c r="H380" s="258">
        <v>21</v>
      </c>
      <c r="I380" s="258"/>
      <c r="J380" s="133">
        <v>22</v>
      </c>
      <c r="K380" s="133">
        <v>23</v>
      </c>
      <c r="L380" s="133">
        <v>22</v>
      </c>
      <c r="M380" s="133">
        <v>22</v>
      </c>
      <c r="N380" s="58">
        <v>23</v>
      </c>
      <c r="O380" s="104">
        <v>22</v>
      </c>
      <c r="P380" s="259">
        <v>23</v>
      </c>
      <c r="Q380" s="260">
        <v>23</v>
      </c>
      <c r="R380" s="259">
        <v>23</v>
      </c>
      <c r="S380" s="259"/>
      <c r="T380" s="259">
        <v>23</v>
      </c>
      <c r="U380" s="102" t="s">
        <v>39</v>
      </c>
      <c r="V380" s="104" t="s">
        <v>39</v>
      </c>
      <c r="W380" s="62" t="s">
        <v>971</v>
      </c>
      <c r="X380" s="257" t="s">
        <v>551</v>
      </c>
      <c r="Y380" s="64"/>
      <c r="Z380" s="65"/>
    </row>
    <row r="381" spans="1:26" s="50" customFormat="1" ht="36" hidden="1" customHeight="1">
      <c r="B381" s="51"/>
      <c r="C381" s="51"/>
      <c r="D381" s="51"/>
      <c r="E381" s="140">
        <v>3</v>
      </c>
      <c r="F381" s="42" t="s">
        <v>989</v>
      </c>
      <c r="G381" s="80"/>
      <c r="H381" s="261"/>
      <c r="I381" s="261"/>
      <c r="J381" s="261"/>
      <c r="K381" s="261"/>
      <c r="L381" s="261"/>
      <c r="M381" s="261"/>
      <c r="N381" s="82"/>
      <c r="O381" s="109"/>
      <c r="P381" s="261"/>
      <c r="Q381" s="114"/>
      <c r="R381" s="261"/>
      <c r="S381" s="261"/>
      <c r="T381" s="261"/>
      <c r="U381" s="85"/>
      <c r="V381" s="141"/>
      <c r="W381" s="87"/>
      <c r="X381" s="262"/>
      <c r="Y381" s="64"/>
      <c r="Z381" s="65"/>
    </row>
    <row r="382" spans="1:26" s="50" customFormat="1" ht="30">
      <c r="A382" s="50" t="s">
        <v>21</v>
      </c>
      <c r="B382" s="51" t="s">
        <v>958</v>
      </c>
      <c r="C382" s="51" t="s">
        <v>989</v>
      </c>
      <c r="D382" s="51"/>
      <c r="E382" s="52" t="s">
        <v>541</v>
      </c>
      <c r="F382" s="53" t="s">
        <v>990</v>
      </c>
      <c r="G382" s="54" t="s">
        <v>991</v>
      </c>
      <c r="H382" s="56">
        <v>50</v>
      </c>
      <c r="I382" s="56"/>
      <c r="J382" s="56">
        <v>50</v>
      </c>
      <c r="K382" s="56">
        <v>50</v>
      </c>
      <c r="L382" s="56">
        <v>50</v>
      </c>
      <c r="M382" s="56">
        <v>50</v>
      </c>
      <c r="N382" s="58">
        <v>50</v>
      </c>
      <c r="O382" s="89">
        <v>0</v>
      </c>
      <c r="P382" s="96">
        <v>50</v>
      </c>
      <c r="Q382" s="89">
        <v>0</v>
      </c>
      <c r="R382" s="96">
        <v>50</v>
      </c>
      <c r="S382" s="96"/>
      <c r="T382" s="56">
        <v>50</v>
      </c>
      <c r="U382" s="93" t="s">
        <v>29</v>
      </c>
      <c r="V382" s="102" t="s">
        <v>39</v>
      </c>
      <c r="W382" s="62" t="s">
        <v>992</v>
      </c>
      <c r="X382" s="524" t="s">
        <v>993</v>
      </c>
      <c r="Y382" s="64"/>
      <c r="Z382" s="65"/>
    </row>
    <row r="383" spans="1:26" s="50" customFormat="1" ht="30" hidden="1">
      <c r="A383" s="50" t="s">
        <v>21</v>
      </c>
      <c r="B383" s="51" t="s">
        <v>958</v>
      </c>
      <c r="C383" s="51" t="s">
        <v>989</v>
      </c>
      <c r="D383" s="51"/>
      <c r="E383" s="52" t="s">
        <v>108</v>
      </c>
      <c r="F383" s="53" t="s">
        <v>994</v>
      </c>
      <c r="G383" s="54" t="s">
        <v>25</v>
      </c>
      <c r="H383" s="56">
        <v>2</v>
      </c>
      <c r="I383" s="56"/>
      <c r="J383" s="56">
        <v>3</v>
      </c>
      <c r="K383" s="56">
        <v>4</v>
      </c>
      <c r="L383" s="56">
        <v>4</v>
      </c>
      <c r="M383" s="56">
        <v>6</v>
      </c>
      <c r="N383" s="58">
        <v>5</v>
      </c>
      <c r="O383" s="89">
        <v>0</v>
      </c>
      <c r="P383" s="96">
        <v>6</v>
      </c>
      <c r="Q383" s="89">
        <v>38</v>
      </c>
      <c r="R383" s="96">
        <v>7</v>
      </c>
      <c r="S383" s="96"/>
      <c r="T383" s="56">
        <v>7</v>
      </c>
      <c r="U383" s="93" t="s">
        <v>39</v>
      </c>
      <c r="V383" s="99" t="s">
        <v>39</v>
      </c>
      <c r="W383" s="62" t="s">
        <v>992</v>
      </c>
      <c r="X383" s="263" t="s">
        <v>995</v>
      </c>
      <c r="Y383" s="64"/>
      <c r="Z383" s="65"/>
    </row>
    <row r="384" spans="1:26" s="50" customFormat="1" ht="30">
      <c r="A384" s="50" t="s">
        <v>21</v>
      </c>
      <c r="B384" s="51" t="s">
        <v>958</v>
      </c>
      <c r="C384" s="51" t="s">
        <v>989</v>
      </c>
      <c r="D384" s="51"/>
      <c r="E384" s="52" t="s">
        <v>552</v>
      </c>
      <c r="F384" s="53" t="s">
        <v>996</v>
      </c>
      <c r="G384" s="54" t="s">
        <v>25</v>
      </c>
      <c r="H384" s="56">
        <v>11</v>
      </c>
      <c r="I384" s="56"/>
      <c r="J384" s="56">
        <v>35</v>
      </c>
      <c r="K384" s="56">
        <v>37</v>
      </c>
      <c r="L384" s="56">
        <v>45</v>
      </c>
      <c r="M384" s="56">
        <v>48</v>
      </c>
      <c r="N384" s="58">
        <v>65</v>
      </c>
      <c r="O384" s="89">
        <v>0</v>
      </c>
      <c r="P384" s="96">
        <v>80</v>
      </c>
      <c r="Q384" s="89">
        <v>0</v>
      </c>
      <c r="R384" s="96">
        <v>90</v>
      </c>
      <c r="S384" s="96"/>
      <c r="T384" s="56">
        <v>90</v>
      </c>
      <c r="U384" s="93" t="s">
        <v>29</v>
      </c>
      <c r="V384" s="93" t="s">
        <v>29</v>
      </c>
      <c r="W384" s="62" t="s">
        <v>992</v>
      </c>
      <c r="X384" s="524" t="s">
        <v>993</v>
      </c>
      <c r="Y384" s="64"/>
      <c r="Z384" s="65"/>
    </row>
    <row r="385" spans="1:26" s="50" customFormat="1" ht="30">
      <c r="A385" s="50" t="s">
        <v>21</v>
      </c>
      <c r="B385" s="51" t="s">
        <v>958</v>
      </c>
      <c r="C385" s="51" t="s">
        <v>989</v>
      </c>
      <c r="D385" s="51"/>
      <c r="E385" s="52" t="s">
        <v>559</v>
      </c>
      <c r="F385" s="53" t="s">
        <v>997</v>
      </c>
      <c r="G385" s="54" t="s">
        <v>72</v>
      </c>
      <c r="H385" s="56">
        <v>64</v>
      </c>
      <c r="I385" s="56"/>
      <c r="J385" s="56">
        <v>64</v>
      </c>
      <c r="K385" s="56">
        <v>64</v>
      </c>
      <c r="L385" s="56">
        <v>64</v>
      </c>
      <c r="M385" s="69">
        <v>64.5</v>
      </c>
      <c r="N385" s="58">
        <v>64</v>
      </c>
      <c r="O385" s="104">
        <v>40</v>
      </c>
      <c r="P385" s="96">
        <v>64</v>
      </c>
      <c r="Q385" s="60">
        <v>32</v>
      </c>
      <c r="R385" s="96">
        <v>64</v>
      </c>
      <c r="S385" s="96"/>
      <c r="T385" s="56">
        <v>64</v>
      </c>
      <c r="U385" s="102" t="s">
        <v>29</v>
      </c>
      <c r="V385" s="102" t="s">
        <v>29</v>
      </c>
      <c r="W385" s="62" t="s">
        <v>998</v>
      </c>
      <c r="X385" s="525"/>
      <c r="Y385" s="64"/>
      <c r="Z385" s="65"/>
    </row>
    <row r="386" spans="1:26" s="50" customFormat="1" ht="30">
      <c r="A386" s="50" t="s">
        <v>21</v>
      </c>
      <c r="B386" s="51" t="s">
        <v>958</v>
      </c>
      <c r="C386" s="51" t="s">
        <v>989</v>
      </c>
      <c r="D386" s="51"/>
      <c r="E386" s="52" t="s">
        <v>562</v>
      </c>
      <c r="F386" s="53" t="s">
        <v>999</v>
      </c>
      <c r="G386" s="54" t="s">
        <v>72</v>
      </c>
      <c r="H386" s="98">
        <v>6438</v>
      </c>
      <c r="I386" s="98"/>
      <c r="J386" s="98">
        <v>9009</v>
      </c>
      <c r="K386" s="98">
        <v>9390</v>
      </c>
      <c r="L386" s="98">
        <v>9009</v>
      </c>
      <c r="M386" s="98">
        <v>8842</v>
      </c>
      <c r="N386" s="180">
        <v>9009</v>
      </c>
      <c r="O386" s="104">
        <v>319</v>
      </c>
      <c r="P386" s="180">
        <v>9009</v>
      </c>
      <c r="Q386" s="264">
        <v>408</v>
      </c>
      <c r="R386" s="180">
        <v>9009</v>
      </c>
      <c r="S386" s="180"/>
      <c r="T386" s="98">
        <v>9009</v>
      </c>
      <c r="U386" s="102" t="s">
        <v>29</v>
      </c>
      <c r="V386" s="102" t="s">
        <v>29</v>
      </c>
      <c r="W386" s="62" t="s">
        <v>998</v>
      </c>
      <c r="X386" s="525"/>
      <c r="Y386" s="64"/>
      <c r="Z386" s="65"/>
    </row>
    <row r="387" spans="1:26" s="50" customFormat="1" ht="30">
      <c r="A387" s="50" t="s">
        <v>21</v>
      </c>
      <c r="B387" s="51" t="s">
        <v>958</v>
      </c>
      <c r="C387" s="51" t="s">
        <v>989</v>
      </c>
      <c r="D387" s="51"/>
      <c r="E387" s="52" t="s">
        <v>1000</v>
      </c>
      <c r="F387" s="53" t="s">
        <v>1001</v>
      </c>
      <c r="G387" s="54" t="s">
        <v>72</v>
      </c>
      <c r="H387" s="98">
        <v>13188</v>
      </c>
      <c r="I387" s="98"/>
      <c r="J387" s="98">
        <v>13188</v>
      </c>
      <c r="K387" s="98">
        <v>13409</v>
      </c>
      <c r="L387" s="98">
        <v>13188</v>
      </c>
      <c r="M387" s="98">
        <v>13494</v>
      </c>
      <c r="N387" s="180">
        <v>13188</v>
      </c>
      <c r="O387" s="265">
        <v>1644</v>
      </c>
      <c r="P387" s="180">
        <v>13188</v>
      </c>
      <c r="Q387" s="264">
        <v>953</v>
      </c>
      <c r="R387" s="180">
        <v>13188</v>
      </c>
      <c r="S387" s="180"/>
      <c r="T387" s="98">
        <v>13188</v>
      </c>
      <c r="U387" s="102" t="s">
        <v>29</v>
      </c>
      <c r="V387" s="102" t="s">
        <v>29</v>
      </c>
      <c r="W387" s="62" t="s">
        <v>998</v>
      </c>
      <c r="X387" s="525"/>
      <c r="Y387" s="64"/>
      <c r="Z387" s="65"/>
    </row>
    <row r="388" spans="1:26" s="50" customFormat="1" ht="30">
      <c r="A388" s="50" t="s">
        <v>21</v>
      </c>
      <c r="B388" s="51" t="s">
        <v>958</v>
      </c>
      <c r="C388" s="51" t="s">
        <v>989</v>
      </c>
      <c r="D388" s="51"/>
      <c r="E388" s="52" t="s">
        <v>1002</v>
      </c>
      <c r="F388" s="53" t="s">
        <v>1003</v>
      </c>
      <c r="G388" s="54" t="s">
        <v>584</v>
      </c>
      <c r="H388" s="56">
        <v>60</v>
      </c>
      <c r="I388" s="56"/>
      <c r="J388" s="56">
        <v>62.05</v>
      </c>
      <c r="K388" s="130" t="s">
        <v>1004</v>
      </c>
      <c r="L388" s="56">
        <v>68.5</v>
      </c>
      <c r="M388" s="69">
        <v>62.3</v>
      </c>
      <c r="N388" s="58">
        <v>70.2</v>
      </c>
      <c r="O388" s="104">
        <v>85.66</v>
      </c>
      <c r="P388" s="60">
        <v>75.5</v>
      </c>
      <c r="Q388" s="60">
        <v>61.63</v>
      </c>
      <c r="R388" s="60">
        <v>80.2</v>
      </c>
      <c r="S388" s="60"/>
      <c r="T388" s="56">
        <v>80.2</v>
      </c>
      <c r="U388" s="102" t="s">
        <v>29</v>
      </c>
      <c r="V388" s="102" t="s">
        <v>29</v>
      </c>
      <c r="W388" s="62" t="s">
        <v>998</v>
      </c>
      <c r="X388" s="525"/>
      <c r="Y388" s="64"/>
      <c r="Z388" s="65"/>
    </row>
    <row r="389" spans="1:26" s="50" customFormat="1" hidden="1">
      <c r="B389" s="51"/>
      <c r="C389" s="51"/>
      <c r="D389" s="51"/>
      <c r="E389" s="140">
        <v>4</v>
      </c>
      <c r="F389" s="42" t="s">
        <v>1005</v>
      </c>
      <c r="G389" s="80"/>
      <c r="H389" s="81"/>
      <c r="I389" s="81"/>
      <c r="J389" s="81"/>
      <c r="K389" s="81"/>
      <c r="L389" s="81"/>
      <c r="M389" s="141"/>
      <c r="N389" s="82"/>
      <c r="O389" s="109"/>
      <c r="P389" s="84"/>
      <c r="Q389" s="84"/>
      <c r="R389" s="84"/>
      <c r="S389" s="84"/>
      <c r="T389" s="81"/>
      <c r="U389" s="85"/>
      <c r="V389" s="111"/>
      <c r="W389" s="87"/>
      <c r="X389" s="88"/>
      <c r="Y389" s="64"/>
      <c r="Z389" s="65"/>
    </row>
    <row r="390" spans="1:26" s="50" customFormat="1" hidden="1">
      <c r="A390" s="50" t="s">
        <v>21</v>
      </c>
      <c r="B390" s="51" t="s">
        <v>958</v>
      </c>
      <c r="C390" s="51" t="s">
        <v>1005</v>
      </c>
      <c r="D390" s="51"/>
      <c r="E390" s="52" t="s">
        <v>422</v>
      </c>
      <c r="F390" s="53" t="s">
        <v>1006</v>
      </c>
      <c r="G390" s="54" t="s">
        <v>25</v>
      </c>
      <c r="H390" s="56">
        <v>100</v>
      </c>
      <c r="I390" s="56"/>
      <c r="J390" s="56">
        <v>100</v>
      </c>
      <c r="K390" s="56">
        <v>100</v>
      </c>
      <c r="L390" s="56">
        <v>100</v>
      </c>
      <c r="M390" s="56">
        <v>100</v>
      </c>
      <c r="N390" s="58">
        <v>100</v>
      </c>
      <c r="O390" s="104">
        <v>100</v>
      </c>
      <c r="P390" s="56">
        <v>100</v>
      </c>
      <c r="Q390" s="104">
        <v>100</v>
      </c>
      <c r="R390" s="56">
        <v>100</v>
      </c>
      <c r="S390" s="56"/>
      <c r="T390" s="56">
        <v>100</v>
      </c>
      <c r="U390" s="102" t="s">
        <v>39</v>
      </c>
      <c r="V390" s="104" t="s">
        <v>39</v>
      </c>
      <c r="W390" s="62" t="s">
        <v>766</v>
      </c>
      <c r="X390" s="90"/>
      <c r="Y390" s="64"/>
      <c r="Z390" s="65"/>
    </row>
    <row r="391" spans="1:26" s="50" customFormat="1" hidden="1">
      <c r="A391" s="50" t="s">
        <v>21</v>
      </c>
      <c r="B391" s="51" t="s">
        <v>958</v>
      </c>
      <c r="C391" s="51" t="s">
        <v>1005</v>
      </c>
      <c r="D391" s="51"/>
      <c r="E391" s="52" t="s">
        <v>424</v>
      </c>
      <c r="F391" s="53" t="s">
        <v>1007</v>
      </c>
      <c r="G391" s="54" t="s">
        <v>25</v>
      </c>
      <c r="H391" s="56">
        <v>100</v>
      </c>
      <c r="I391" s="56"/>
      <c r="J391" s="56">
        <v>100</v>
      </c>
      <c r="K391" s="56">
        <v>70</v>
      </c>
      <c r="L391" s="56">
        <v>100</v>
      </c>
      <c r="M391" s="56">
        <v>100</v>
      </c>
      <c r="N391" s="58">
        <v>100</v>
      </c>
      <c r="O391" s="104">
        <v>100</v>
      </c>
      <c r="P391" s="56">
        <v>100</v>
      </c>
      <c r="Q391" s="104">
        <v>100</v>
      </c>
      <c r="R391" s="56">
        <v>100</v>
      </c>
      <c r="S391" s="56"/>
      <c r="T391" s="56">
        <v>100</v>
      </c>
      <c r="U391" s="102" t="s">
        <v>39</v>
      </c>
      <c r="V391" s="104" t="s">
        <v>39</v>
      </c>
      <c r="W391" s="62" t="s">
        <v>766</v>
      </c>
      <c r="X391" s="90"/>
      <c r="Y391" s="64"/>
      <c r="Z391" s="65"/>
    </row>
    <row r="392" spans="1:26" s="50" customFormat="1" hidden="1">
      <c r="A392" s="50" t="s">
        <v>21</v>
      </c>
      <c r="B392" s="51" t="s">
        <v>958</v>
      </c>
      <c r="C392" s="51" t="s">
        <v>1005</v>
      </c>
      <c r="D392" s="51"/>
      <c r="E392" s="266"/>
      <c r="F392" s="116" t="s">
        <v>1008</v>
      </c>
      <c r="G392" s="131"/>
      <c r="H392" s="118"/>
      <c r="I392" s="118"/>
      <c r="J392" s="118"/>
      <c r="K392" s="118"/>
      <c r="L392" s="118"/>
      <c r="M392" s="118"/>
      <c r="N392" s="118"/>
      <c r="O392" s="137"/>
      <c r="P392" s="118"/>
      <c r="Q392" s="119"/>
      <c r="R392" s="118"/>
      <c r="S392" s="118"/>
      <c r="T392" s="118"/>
      <c r="U392" s="118"/>
      <c r="V392" s="121"/>
      <c r="W392" s="122" t="s">
        <v>766</v>
      </c>
      <c r="X392" s="123"/>
      <c r="Y392" s="64"/>
      <c r="Z392" s="65"/>
    </row>
    <row r="393" spans="1:26" s="50" customFormat="1" ht="30" hidden="1">
      <c r="A393" s="50" t="s">
        <v>21</v>
      </c>
      <c r="B393" s="51" t="s">
        <v>958</v>
      </c>
      <c r="C393" s="51" t="s">
        <v>1005</v>
      </c>
      <c r="D393" s="51"/>
      <c r="E393" s="52" t="s">
        <v>426</v>
      </c>
      <c r="F393" s="53" t="s">
        <v>1009</v>
      </c>
      <c r="G393" s="54" t="s">
        <v>25</v>
      </c>
      <c r="H393" s="56">
        <v>100</v>
      </c>
      <c r="I393" s="56"/>
      <c r="J393" s="56">
        <v>100</v>
      </c>
      <c r="K393" s="56">
        <v>60</v>
      </c>
      <c r="L393" s="56">
        <v>100</v>
      </c>
      <c r="M393" s="56">
        <v>100</v>
      </c>
      <c r="N393" s="58">
        <v>100</v>
      </c>
      <c r="O393" s="104">
        <v>100</v>
      </c>
      <c r="P393" s="56">
        <v>100</v>
      </c>
      <c r="Q393" s="104">
        <v>100</v>
      </c>
      <c r="R393" s="56">
        <v>100</v>
      </c>
      <c r="S393" s="56"/>
      <c r="T393" s="56">
        <v>100</v>
      </c>
      <c r="U393" s="102" t="s">
        <v>39</v>
      </c>
      <c r="V393" s="104" t="s">
        <v>39</v>
      </c>
      <c r="W393" s="62" t="s">
        <v>766</v>
      </c>
      <c r="X393" s="90"/>
      <c r="Y393" s="64"/>
      <c r="Z393" s="65"/>
    </row>
    <row r="394" spans="1:26" s="50" customFormat="1" hidden="1">
      <c r="B394" s="51"/>
      <c r="C394" s="51"/>
      <c r="D394" s="51"/>
      <c r="E394" s="140">
        <v>5</v>
      </c>
      <c r="F394" s="42" t="s">
        <v>1010</v>
      </c>
      <c r="G394" s="80"/>
      <c r="H394" s="81"/>
      <c r="I394" s="81"/>
      <c r="J394" s="81"/>
      <c r="K394" s="81"/>
      <c r="L394" s="81"/>
      <c r="M394" s="81"/>
      <c r="N394" s="82"/>
      <c r="O394" s="109"/>
      <c r="P394" s="81"/>
      <c r="Q394" s="114"/>
      <c r="R394" s="81"/>
      <c r="S394" s="81"/>
      <c r="T394" s="81"/>
      <c r="U394" s="85"/>
      <c r="V394" s="111"/>
      <c r="W394" s="87"/>
      <c r="X394" s="88"/>
      <c r="Y394" s="64"/>
      <c r="Z394" s="65"/>
    </row>
    <row r="395" spans="1:26" s="50" customFormat="1">
      <c r="A395" s="50" t="s">
        <v>21</v>
      </c>
      <c r="B395" s="51" t="s">
        <v>958</v>
      </c>
      <c r="C395" s="51" t="s">
        <v>1010</v>
      </c>
      <c r="D395" s="51"/>
      <c r="E395" s="52" t="s">
        <v>437</v>
      </c>
      <c r="F395" s="53" t="s">
        <v>1011</v>
      </c>
      <c r="G395" s="54" t="s">
        <v>1012</v>
      </c>
      <c r="H395" s="56">
        <v>11</v>
      </c>
      <c r="I395" s="56"/>
      <c r="J395" s="56">
        <v>10</v>
      </c>
      <c r="K395" s="56">
        <v>26</v>
      </c>
      <c r="L395" s="56">
        <v>8</v>
      </c>
      <c r="M395" s="56">
        <v>35</v>
      </c>
      <c r="N395" s="58">
        <v>6</v>
      </c>
      <c r="O395" s="58">
        <v>76</v>
      </c>
      <c r="P395" s="58">
        <v>4</v>
      </c>
      <c r="Q395" s="150">
        <v>59</v>
      </c>
      <c r="R395" s="58">
        <v>2</v>
      </c>
      <c r="S395" s="58"/>
      <c r="T395" s="56">
        <v>2</v>
      </c>
      <c r="U395" s="102" t="s">
        <v>29</v>
      </c>
      <c r="V395" s="102" t="s">
        <v>29</v>
      </c>
      <c r="W395" s="62" t="s">
        <v>1013</v>
      </c>
      <c r="X395" s="525"/>
      <c r="Y395" s="64"/>
      <c r="Z395" s="65"/>
    </row>
    <row r="396" spans="1:26" s="50" customFormat="1" hidden="1">
      <c r="B396" s="51"/>
      <c r="C396" s="51"/>
      <c r="D396" s="51"/>
      <c r="E396" s="140">
        <v>6</v>
      </c>
      <c r="F396" s="42" t="s">
        <v>1014</v>
      </c>
      <c r="G396" s="80"/>
      <c r="H396" s="81"/>
      <c r="I396" s="81"/>
      <c r="J396" s="81"/>
      <c r="K396" s="81"/>
      <c r="L396" s="81"/>
      <c r="M396" s="81"/>
      <c r="N396" s="82"/>
      <c r="O396" s="82"/>
      <c r="P396" s="82"/>
      <c r="Q396" s="219"/>
      <c r="R396" s="82"/>
      <c r="S396" s="82"/>
      <c r="T396" s="81"/>
      <c r="U396" s="85"/>
      <c r="V396" s="86"/>
      <c r="W396" s="87"/>
      <c r="X396" s="88"/>
      <c r="Y396" s="64"/>
      <c r="Z396" s="65"/>
    </row>
    <row r="397" spans="1:26" s="50" customFormat="1" hidden="1">
      <c r="A397" s="50" t="s">
        <v>21</v>
      </c>
      <c r="B397" s="51" t="s">
        <v>958</v>
      </c>
      <c r="C397" s="51" t="s">
        <v>1014</v>
      </c>
      <c r="D397" s="51"/>
      <c r="E397" s="52" t="s">
        <v>455</v>
      </c>
      <c r="F397" s="53" t="s">
        <v>1015</v>
      </c>
      <c r="G397" s="54" t="s">
        <v>1016</v>
      </c>
      <c r="H397" s="56" t="s">
        <v>580</v>
      </c>
      <c r="I397" s="56"/>
      <c r="J397" s="56" t="s">
        <v>580</v>
      </c>
      <c r="K397" s="56" t="s">
        <v>580</v>
      </c>
      <c r="L397" s="56" t="s">
        <v>580</v>
      </c>
      <c r="M397" s="56" t="s">
        <v>580</v>
      </c>
      <c r="N397" s="56" t="s">
        <v>580</v>
      </c>
      <c r="O397" s="104" t="s">
        <v>580</v>
      </c>
      <c r="P397" s="56" t="s">
        <v>580</v>
      </c>
      <c r="Q397" s="104" t="s">
        <v>580</v>
      </c>
      <c r="R397" s="56" t="s">
        <v>580</v>
      </c>
      <c r="S397" s="56"/>
      <c r="T397" s="56" t="s">
        <v>580</v>
      </c>
      <c r="U397" s="102" t="s">
        <v>39</v>
      </c>
      <c r="V397" s="104" t="s">
        <v>39</v>
      </c>
      <c r="W397" s="62" t="s">
        <v>1017</v>
      </c>
      <c r="X397" s="90"/>
      <c r="Y397" s="64"/>
      <c r="Z397" s="65"/>
    </row>
    <row r="398" spans="1:26" s="50" customFormat="1" ht="45" hidden="1">
      <c r="A398" s="50" t="s">
        <v>21</v>
      </c>
      <c r="B398" s="51" t="s">
        <v>958</v>
      </c>
      <c r="C398" s="51" t="s">
        <v>1014</v>
      </c>
      <c r="D398" s="51"/>
      <c r="E398" s="52" t="s">
        <v>472</v>
      </c>
      <c r="F398" s="53" t="s">
        <v>1018</v>
      </c>
      <c r="G398" s="54" t="s">
        <v>1016</v>
      </c>
      <c r="H398" s="56" t="s">
        <v>580</v>
      </c>
      <c r="I398" s="56"/>
      <c r="J398" s="56" t="s">
        <v>580</v>
      </c>
      <c r="K398" s="56" t="s">
        <v>580</v>
      </c>
      <c r="L398" s="56" t="s">
        <v>580</v>
      </c>
      <c r="M398" s="56" t="s">
        <v>580</v>
      </c>
      <c r="N398" s="56" t="s">
        <v>580</v>
      </c>
      <c r="O398" s="104" t="s">
        <v>580</v>
      </c>
      <c r="P398" s="56" t="s">
        <v>580</v>
      </c>
      <c r="Q398" s="104" t="s">
        <v>580</v>
      </c>
      <c r="R398" s="56" t="s">
        <v>580</v>
      </c>
      <c r="S398" s="56"/>
      <c r="T398" s="56" t="s">
        <v>580</v>
      </c>
      <c r="U398" s="102" t="s">
        <v>39</v>
      </c>
      <c r="V398" s="104" t="s">
        <v>39</v>
      </c>
      <c r="W398" s="62" t="s">
        <v>1017</v>
      </c>
      <c r="X398" s="90"/>
      <c r="Y398" s="64"/>
      <c r="Z398" s="65"/>
    </row>
    <row r="399" spans="1:26" s="50" customFormat="1" ht="45" hidden="1">
      <c r="A399" s="50" t="s">
        <v>21</v>
      </c>
      <c r="B399" s="51" t="s">
        <v>958</v>
      </c>
      <c r="C399" s="51" t="s">
        <v>1014</v>
      </c>
      <c r="D399" s="51"/>
      <c r="E399" s="52" t="s">
        <v>474</v>
      </c>
      <c r="F399" s="53" t="s">
        <v>1019</v>
      </c>
      <c r="G399" s="54" t="s">
        <v>1016</v>
      </c>
      <c r="H399" s="56" t="s">
        <v>580</v>
      </c>
      <c r="I399" s="56"/>
      <c r="J399" s="56" t="s">
        <v>580</v>
      </c>
      <c r="K399" s="56" t="s">
        <v>580</v>
      </c>
      <c r="L399" s="56" t="s">
        <v>580</v>
      </c>
      <c r="M399" s="56" t="s">
        <v>580</v>
      </c>
      <c r="N399" s="56" t="s">
        <v>580</v>
      </c>
      <c r="O399" s="104" t="s">
        <v>580</v>
      </c>
      <c r="P399" s="56" t="s">
        <v>580</v>
      </c>
      <c r="Q399" s="104" t="s">
        <v>580</v>
      </c>
      <c r="R399" s="56" t="s">
        <v>580</v>
      </c>
      <c r="S399" s="56"/>
      <c r="T399" s="56" t="s">
        <v>580</v>
      </c>
      <c r="U399" s="102" t="s">
        <v>39</v>
      </c>
      <c r="V399" s="104" t="s">
        <v>39</v>
      </c>
      <c r="W399" s="62" t="s">
        <v>1017</v>
      </c>
      <c r="X399" s="90"/>
      <c r="Y399" s="64"/>
      <c r="Z399" s="65"/>
    </row>
    <row r="400" spans="1:26" s="50" customFormat="1" hidden="1">
      <c r="B400" s="51"/>
      <c r="C400" s="51"/>
      <c r="D400" s="51"/>
      <c r="E400" s="140">
        <v>7</v>
      </c>
      <c r="F400" s="42" t="s">
        <v>1020</v>
      </c>
      <c r="G400" s="80"/>
      <c r="H400" s="81"/>
      <c r="I400" s="81"/>
      <c r="J400" s="81"/>
      <c r="K400" s="81"/>
      <c r="L400" s="81"/>
      <c r="M400" s="81"/>
      <c r="N400" s="81"/>
      <c r="O400" s="109"/>
      <c r="P400" s="81"/>
      <c r="Q400" s="114"/>
      <c r="R400" s="81"/>
      <c r="S400" s="81"/>
      <c r="T400" s="81"/>
      <c r="U400" s="85"/>
      <c r="V400" s="111"/>
      <c r="W400" s="87"/>
      <c r="X400" s="88"/>
      <c r="Y400" s="64"/>
      <c r="Z400" s="65"/>
    </row>
    <row r="401" spans="1:29" s="50" customFormat="1" ht="75.95" hidden="1" customHeight="1">
      <c r="A401" s="95" t="s">
        <v>21</v>
      </c>
      <c r="B401" s="51" t="s">
        <v>958</v>
      </c>
      <c r="C401" s="51" t="s">
        <v>1020</v>
      </c>
      <c r="D401" s="51"/>
      <c r="E401" s="52" t="s">
        <v>541</v>
      </c>
      <c r="F401" s="53" t="s">
        <v>1021</v>
      </c>
      <c r="G401" s="54" t="s">
        <v>584</v>
      </c>
      <c r="H401" s="56">
        <v>45</v>
      </c>
      <c r="I401" s="56"/>
      <c r="J401" s="56">
        <v>50</v>
      </c>
      <c r="K401" s="56">
        <v>45</v>
      </c>
      <c r="L401" s="56">
        <v>55</v>
      </c>
      <c r="M401" s="56">
        <v>47</v>
      </c>
      <c r="N401" s="58">
        <v>60</v>
      </c>
      <c r="O401" s="58">
        <v>32</v>
      </c>
      <c r="P401" s="96">
        <v>65</v>
      </c>
      <c r="Q401" s="60">
        <v>81.84</v>
      </c>
      <c r="R401" s="96">
        <v>70</v>
      </c>
      <c r="S401" s="96"/>
      <c r="T401" s="56">
        <v>70</v>
      </c>
      <c r="U401" s="102" t="s">
        <v>39</v>
      </c>
      <c r="V401" s="104" t="s">
        <v>39</v>
      </c>
      <c r="W401" s="62" t="s">
        <v>73</v>
      </c>
      <c r="X401" s="90"/>
      <c r="Y401" s="64"/>
      <c r="Z401" s="65"/>
      <c r="AA401" s="95"/>
      <c r="AB401" s="95"/>
      <c r="AC401" s="95"/>
    </row>
    <row r="402" spans="1:29" s="50" customFormat="1" ht="41.1" customHeight="1">
      <c r="A402" s="50" t="s">
        <v>21</v>
      </c>
      <c r="B402" s="51" t="s">
        <v>958</v>
      </c>
      <c r="C402" s="51" t="s">
        <v>1020</v>
      </c>
      <c r="D402" s="51"/>
      <c r="E402" s="52" t="s">
        <v>108</v>
      </c>
      <c r="F402" s="53" t="s">
        <v>1022</v>
      </c>
      <c r="G402" s="54" t="s">
        <v>1023</v>
      </c>
      <c r="H402" s="56">
        <v>49</v>
      </c>
      <c r="I402" s="56"/>
      <c r="J402" s="56">
        <v>61</v>
      </c>
      <c r="K402" s="56">
        <v>6</v>
      </c>
      <c r="L402" s="56">
        <v>67</v>
      </c>
      <c r="M402" s="56">
        <v>7</v>
      </c>
      <c r="N402" s="58">
        <v>73</v>
      </c>
      <c r="O402" s="104">
        <v>13</v>
      </c>
      <c r="P402" s="96">
        <v>79</v>
      </c>
      <c r="Q402" s="67">
        <v>12</v>
      </c>
      <c r="R402" s="96">
        <v>85</v>
      </c>
      <c r="S402" s="96"/>
      <c r="T402" s="56">
        <v>85</v>
      </c>
      <c r="U402" s="93" t="s">
        <v>29</v>
      </c>
      <c r="V402" s="93" t="s">
        <v>29</v>
      </c>
      <c r="W402" s="62" t="s">
        <v>1024</v>
      </c>
      <c r="X402" s="90"/>
      <c r="Y402" s="64"/>
      <c r="Z402" s="65"/>
    </row>
    <row r="403" spans="1:29" s="50" customFormat="1" ht="41.1" customHeight="1">
      <c r="A403" s="50" t="s">
        <v>21</v>
      </c>
      <c r="B403" s="51" t="s">
        <v>958</v>
      </c>
      <c r="C403" s="51" t="s">
        <v>1020</v>
      </c>
      <c r="D403" s="51"/>
      <c r="E403" s="52" t="s">
        <v>552</v>
      </c>
      <c r="F403" s="53" t="s">
        <v>1025</v>
      </c>
      <c r="G403" s="54" t="s">
        <v>567</v>
      </c>
      <c r="H403" s="56">
        <v>150</v>
      </c>
      <c r="I403" s="56"/>
      <c r="J403" s="56">
        <v>450</v>
      </c>
      <c r="K403" s="56">
        <v>172</v>
      </c>
      <c r="L403" s="56">
        <v>750</v>
      </c>
      <c r="M403" s="56">
        <v>184</v>
      </c>
      <c r="N403" s="58">
        <v>1050</v>
      </c>
      <c r="O403" s="104">
        <v>150</v>
      </c>
      <c r="P403" s="58">
        <v>1350</v>
      </c>
      <c r="Q403" s="150">
        <v>191</v>
      </c>
      <c r="R403" s="56">
        <v>1650</v>
      </c>
      <c r="S403" s="56"/>
      <c r="T403" s="56">
        <v>1650</v>
      </c>
      <c r="U403" s="61" t="s">
        <v>29</v>
      </c>
      <c r="V403" s="93" t="s">
        <v>29</v>
      </c>
      <c r="W403" s="62" t="s">
        <v>1024</v>
      </c>
      <c r="X403" s="90"/>
      <c r="Y403" s="64"/>
      <c r="Z403" s="65"/>
    </row>
    <row r="404" spans="1:29" s="50" customFormat="1" ht="41.1" customHeight="1">
      <c r="A404" s="95" t="s">
        <v>21</v>
      </c>
      <c r="B404" s="51" t="s">
        <v>958</v>
      </c>
      <c r="C404" s="51" t="s">
        <v>1020</v>
      </c>
      <c r="D404" s="51"/>
      <c r="E404" s="52" t="s">
        <v>559</v>
      </c>
      <c r="F404" s="53" t="s">
        <v>1026</v>
      </c>
      <c r="G404" s="54" t="s">
        <v>25</v>
      </c>
      <c r="H404" s="56">
        <v>40</v>
      </c>
      <c r="I404" s="56"/>
      <c r="J404" s="56">
        <v>40</v>
      </c>
      <c r="K404" s="56">
        <v>40</v>
      </c>
      <c r="L404" s="56">
        <v>40</v>
      </c>
      <c r="M404" s="56">
        <v>48</v>
      </c>
      <c r="N404" s="58">
        <v>50</v>
      </c>
      <c r="O404" s="144">
        <v>55</v>
      </c>
      <c r="P404" s="67">
        <v>65</v>
      </c>
      <c r="Q404" s="60">
        <v>60</v>
      </c>
      <c r="R404" s="67">
        <v>75</v>
      </c>
      <c r="S404" s="67"/>
      <c r="T404" s="56">
        <v>75</v>
      </c>
      <c r="U404" s="92" t="s">
        <v>29</v>
      </c>
      <c r="V404" s="92" t="s">
        <v>29</v>
      </c>
      <c r="W404" s="62" t="s">
        <v>73</v>
      </c>
      <c r="X404" s="90"/>
      <c r="Y404" s="64"/>
      <c r="Z404" s="65"/>
      <c r="AA404" s="95"/>
      <c r="AB404" s="95"/>
      <c r="AC404" s="95"/>
    </row>
    <row r="405" spans="1:29" s="50" customFormat="1" ht="72.95" customHeight="1">
      <c r="A405" s="50" t="s">
        <v>21</v>
      </c>
      <c r="B405" s="51" t="s">
        <v>958</v>
      </c>
      <c r="C405" s="51" t="s">
        <v>1020</v>
      </c>
      <c r="D405" s="51"/>
      <c r="E405" s="52" t="s">
        <v>562</v>
      </c>
      <c r="F405" s="53" t="s">
        <v>1027</v>
      </c>
      <c r="G405" s="54" t="s">
        <v>1028</v>
      </c>
      <c r="H405" s="56">
        <v>42</v>
      </c>
      <c r="I405" s="56"/>
      <c r="J405" s="56">
        <v>54</v>
      </c>
      <c r="K405" s="56">
        <v>1</v>
      </c>
      <c r="L405" s="56">
        <v>60</v>
      </c>
      <c r="M405" s="56">
        <v>0</v>
      </c>
      <c r="N405" s="58">
        <v>66</v>
      </c>
      <c r="O405" s="58">
        <v>0</v>
      </c>
      <c r="P405" s="96">
        <v>72</v>
      </c>
      <c r="Q405" s="67">
        <v>0</v>
      </c>
      <c r="R405" s="96">
        <v>78</v>
      </c>
      <c r="S405" s="96"/>
      <c r="T405" s="56">
        <v>78</v>
      </c>
      <c r="U405" s="61" t="s">
        <v>29</v>
      </c>
      <c r="V405" s="93" t="s">
        <v>29</v>
      </c>
      <c r="W405" s="62" t="s">
        <v>1024</v>
      </c>
      <c r="X405" s="90"/>
      <c r="Y405" s="64"/>
      <c r="Z405" s="65"/>
    </row>
    <row r="406" spans="1:29" s="50" customFormat="1" ht="41.1" hidden="1" customHeight="1">
      <c r="A406" s="50" t="s">
        <v>21</v>
      </c>
      <c r="B406" s="51" t="s">
        <v>958</v>
      </c>
      <c r="C406" s="51" t="s">
        <v>1020</v>
      </c>
      <c r="D406" s="51"/>
      <c r="E406" s="52" t="s">
        <v>1000</v>
      </c>
      <c r="F406" s="53" t="s">
        <v>1029</v>
      </c>
      <c r="G406" s="267" t="s">
        <v>1030</v>
      </c>
      <c r="H406" s="98">
        <v>58300000</v>
      </c>
      <c r="I406" s="98"/>
      <c r="J406" s="98">
        <v>62000000</v>
      </c>
      <c r="K406" s="98">
        <v>86432703</v>
      </c>
      <c r="L406" s="98">
        <v>66000000</v>
      </c>
      <c r="M406" s="98">
        <v>89058368</v>
      </c>
      <c r="N406" s="204">
        <v>70000000</v>
      </c>
      <c r="O406" s="204">
        <v>82538694</v>
      </c>
      <c r="P406" s="124" t="s">
        <v>1031</v>
      </c>
      <c r="Q406" s="226">
        <v>86614674739</v>
      </c>
      <c r="R406" s="187">
        <v>79000000</v>
      </c>
      <c r="S406" s="187"/>
      <c r="T406" s="98">
        <v>79000000</v>
      </c>
      <c r="U406" s="102" t="s">
        <v>39</v>
      </c>
      <c r="V406" s="99" t="s">
        <v>39</v>
      </c>
      <c r="W406" s="62" t="s">
        <v>1032</v>
      </c>
      <c r="X406" s="90"/>
      <c r="Y406" s="64"/>
      <c r="Z406" s="65"/>
    </row>
    <row r="407" spans="1:29" s="50" customFormat="1" ht="41.1" hidden="1" customHeight="1">
      <c r="A407" s="50" t="s">
        <v>21</v>
      </c>
      <c r="B407" s="51" t="s">
        <v>958</v>
      </c>
      <c r="C407" s="51" t="s">
        <v>1020</v>
      </c>
      <c r="D407" s="51"/>
      <c r="E407" s="52" t="s">
        <v>1002</v>
      </c>
      <c r="F407" s="53" t="s">
        <v>1033</v>
      </c>
      <c r="G407" s="267" t="s">
        <v>1030</v>
      </c>
      <c r="H407" s="98">
        <v>58300000</v>
      </c>
      <c r="I407" s="98"/>
      <c r="J407" s="98">
        <v>73248000</v>
      </c>
      <c r="K407" s="98">
        <v>42245867</v>
      </c>
      <c r="L407" s="98">
        <v>77000000</v>
      </c>
      <c r="M407" s="98">
        <v>47354993</v>
      </c>
      <c r="N407" s="204">
        <v>81000000</v>
      </c>
      <c r="O407" s="204">
        <v>62792936</v>
      </c>
      <c r="P407" s="124" t="s">
        <v>1034</v>
      </c>
      <c r="Q407" s="226">
        <v>59358241102</v>
      </c>
      <c r="R407" s="187">
        <v>90000000</v>
      </c>
      <c r="S407" s="187"/>
      <c r="T407" s="98">
        <v>90000000</v>
      </c>
      <c r="U407" s="102" t="s">
        <v>39</v>
      </c>
      <c r="V407" s="99" t="s">
        <v>39</v>
      </c>
      <c r="W407" s="62" t="s">
        <v>1032</v>
      </c>
      <c r="X407" s="90"/>
      <c r="Y407" s="64"/>
      <c r="Z407" s="65"/>
    </row>
    <row r="408" spans="1:29" s="50" customFormat="1" ht="69.95" customHeight="1">
      <c r="A408" s="50" t="s">
        <v>21</v>
      </c>
      <c r="B408" s="51" t="s">
        <v>958</v>
      </c>
      <c r="C408" s="51" t="s">
        <v>1020</v>
      </c>
      <c r="D408" s="51"/>
      <c r="E408" s="52" t="s">
        <v>1035</v>
      </c>
      <c r="F408" s="53" t="s">
        <v>1036</v>
      </c>
      <c r="G408" s="54" t="s">
        <v>1037</v>
      </c>
      <c r="H408" s="56">
        <v>0.73</v>
      </c>
      <c r="I408" s="56"/>
      <c r="J408" s="56">
        <v>1.96</v>
      </c>
      <c r="K408" s="57">
        <v>0.49</v>
      </c>
      <c r="L408" s="56">
        <v>1</v>
      </c>
      <c r="M408" s="234">
        <v>0.53</v>
      </c>
      <c r="N408" s="58">
        <v>1</v>
      </c>
      <c r="O408" s="58">
        <v>0.76</v>
      </c>
      <c r="P408" s="67">
        <v>1</v>
      </c>
      <c r="Q408" s="60">
        <v>0.68531390645831003</v>
      </c>
      <c r="R408" s="67">
        <v>1</v>
      </c>
      <c r="S408" s="67"/>
      <c r="T408" s="56">
        <v>1</v>
      </c>
      <c r="U408" s="93" t="s">
        <v>29</v>
      </c>
      <c r="V408" s="61" t="s">
        <v>29</v>
      </c>
      <c r="W408" s="62" t="s">
        <v>1032</v>
      </c>
      <c r="X408" s="90"/>
      <c r="Y408" s="64"/>
      <c r="Z408" s="65"/>
    </row>
    <row r="409" spans="1:29" s="50" customFormat="1" ht="41.1" hidden="1" customHeight="1">
      <c r="B409" s="51"/>
      <c r="C409" s="51"/>
      <c r="D409" s="51"/>
      <c r="E409" s="173" t="s">
        <v>1038</v>
      </c>
      <c r="F409" s="42"/>
      <c r="G409" s="80"/>
      <c r="H409" s="81"/>
      <c r="I409" s="81"/>
      <c r="J409" s="81"/>
      <c r="K409" s="268"/>
      <c r="L409" s="81"/>
      <c r="M409" s="269"/>
      <c r="N409" s="82"/>
      <c r="O409" s="82"/>
      <c r="P409" s="83"/>
      <c r="Q409" s="84"/>
      <c r="R409" s="83"/>
      <c r="S409" s="83"/>
      <c r="T409" s="81"/>
      <c r="U409" s="85"/>
      <c r="V409" s="80"/>
      <c r="W409" s="87"/>
      <c r="X409" s="88"/>
      <c r="Y409" s="64"/>
      <c r="Z409" s="65"/>
    </row>
    <row r="410" spans="1:29" s="50" customFormat="1" ht="30">
      <c r="A410" s="50" t="s">
        <v>21</v>
      </c>
      <c r="B410" s="51" t="s">
        <v>1039</v>
      </c>
      <c r="E410" s="52" t="s">
        <v>23</v>
      </c>
      <c r="F410" s="53" t="s">
        <v>1040</v>
      </c>
      <c r="G410" s="56" t="s">
        <v>25</v>
      </c>
      <c r="H410" s="54">
        <v>62.65</v>
      </c>
      <c r="I410" s="54"/>
      <c r="J410" s="56">
        <v>64.59</v>
      </c>
      <c r="K410" s="69">
        <v>61.8</v>
      </c>
      <c r="L410" s="56">
        <v>66.48</v>
      </c>
      <c r="M410" s="56">
        <v>62.97</v>
      </c>
      <c r="N410" s="58">
        <v>68.38</v>
      </c>
      <c r="O410" s="58">
        <v>62.77</v>
      </c>
      <c r="P410" s="59" t="s">
        <v>1041</v>
      </c>
      <c r="Q410" s="60">
        <v>56.7</v>
      </c>
      <c r="R410" s="54">
        <v>72.17</v>
      </c>
      <c r="S410" s="54"/>
      <c r="T410" s="54">
        <v>72.17</v>
      </c>
      <c r="U410" s="54" t="s">
        <v>29</v>
      </c>
      <c r="V410" s="54" t="s">
        <v>29</v>
      </c>
      <c r="W410" s="62" t="s">
        <v>30</v>
      </c>
      <c r="X410" s="90"/>
      <c r="Y410" s="64"/>
      <c r="Z410" s="65"/>
    </row>
    <row r="411" spans="1:29" s="50" customFormat="1" ht="30">
      <c r="A411" s="50" t="s">
        <v>21</v>
      </c>
      <c r="B411" s="51" t="s">
        <v>1039</v>
      </c>
      <c r="E411" s="52" t="s">
        <v>32</v>
      </c>
      <c r="F411" s="53" t="s">
        <v>1042</v>
      </c>
      <c r="G411" s="56" t="s">
        <v>584</v>
      </c>
      <c r="H411" s="54">
        <v>94.74</v>
      </c>
      <c r="I411" s="54"/>
      <c r="J411" s="69">
        <v>98</v>
      </c>
      <c r="K411" s="56">
        <v>94.73</v>
      </c>
      <c r="L411" s="56">
        <v>101</v>
      </c>
      <c r="M411" s="104">
        <v>93.35</v>
      </c>
      <c r="N411" s="58">
        <v>103</v>
      </c>
      <c r="O411" s="58">
        <v>98.74</v>
      </c>
      <c r="P411" s="67">
        <v>105</v>
      </c>
      <c r="Q411" s="60">
        <v>101.19</v>
      </c>
      <c r="R411" s="54">
        <v>107</v>
      </c>
      <c r="S411" s="54"/>
      <c r="T411" s="54">
        <v>107</v>
      </c>
      <c r="U411" s="54" t="s">
        <v>29</v>
      </c>
      <c r="V411" s="54" t="s">
        <v>29</v>
      </c>
      <c r="W411" s="62" t="s">
        <v>823</v>
      </c>
      <c r="X411" s="90"/>
      <c r="Y411" s="64"/>
      <c r="Z411" s="65"/>
    </row>
    <row r="412" spans="1:29" s="50" customFormat="1" ht="30">
      <c r="A412" s="50" t="s">
        <v>21</v>
      </c>
      <c r="B412" s="51" t="s">
        <v>1039</v>
      </c>
      <c r="E412" s="52" t="s">
        <v>34</v>
      </c>
      <c r="F412" s="53" t="s">
        <v>1043</v>
      </c>
      <c r="G412" s="56" t="s">
        <v>25</v>
      </c>
      <c r="H412" s="56">
        <v>33.28</v>
      </c>
      <c r="I412" s="56"/>
      <c r="J412" s="56">
        <v>34.729999999999997</v>
      </c>
      <c r="K412" s="56">
        <v>33.020000000000003</v>
      </c>
      <c r="L412" s="56">
        <v>35.72</v>
      </c>
      <c r="M412" s="56">
        <v>35.72</v>
      </c>
      <c r="N412" s="151">
        <v>36.700000000000003</v>
      </c>
      <c r="O412" s="58">
        <f>62.77-30.62</f>
        <v>32.150000000000006</v>
      </c>
      <c r="P412" s="60">
        <v>37.68</v>
      </c>
      <c r="Q412" s="60">
        <f>57.52-27.68</f>
        <v>29.840000000000003</v>
      </c>
      <c r="R412" s="60">
        <v>38.67</v>
      </c>
      <c r="S412" s="60"/>
      <c r="T412" s="56">
        <v>38.67</v>
      </c>
      <c r="U412" s="54" t="s">
        <v>29</v>
      </c>
      <c r="V412" s="54" t="s">
        <v>29</v>
      </c>
      <c r="W412" s="62" t="s">
        <v>1044</v>
      </c>
      <c r="X412" s="90"/>
      <c r="Y412" s="64"/>
      <c r="Z412" s="65"/>
    </row>
    <row r="413" spans="1:29" s="50" customFormat="1" ht="30" hidden="1">
      <c r="A413" s="50" t="s">
        <v>21</v>
      </c>
      <c r="B413" s="51" t="s">
        <v>1039</v>
      </c>
      <c r="E413" s="52" t="s">
        <v>42</v>
      </c>
      <c r="F413" s="53" t="s">
        <v>1045</v>
      </c>
      <c r="G413" s="56" t="s">
        <v>25</v>
      </c>
      <c r="H413" s="56">
        <v>0.57999999999999996</v>
      </c>
      <c r="I413" s="56"/>
      <c r="J413" s="56">
        <v>1.2</v>
      </c>
      <c r="K413" s="56">
        <v>1.2</v>
      </c>
      <c r="L413" s="56">
        <v>1.28</v>
      </c>
      <c r="M413" s="56">
        <v>1.27</v>
      </c>
      <c r="N413" s="58">
        <v>1.28</v>
      </c>
      <c r="O413" s="58">
        <v>4.82</v>
      </c>
      <c r="P413" s="59" t="s">
        <v>1046</v>
      </c>
      <c r="Q413" s="60">
        <v>2.85</v>
      </c>
      <c r="R413" s="56">
        <v>1.29</v>
      </c>
      <c r="S413" s="56"/>
      <c r="T413" s="56">
        <v>1.29</v>
      </c>
      <c r="U413" s="270" t="s">
        <v>39</v>
      </c>
      <c r="V413" s="271" t="s">
        <v>39</v>
      </c>
      <c r="W413" s="62" t="s">
        <v>877</v>
      </c>
      <c r="X413" s="90"/>
      <c r="Y413" s="64"/>
      <c r="Z413" s="65"/>
    </row>
    <row r="414" spans="1:29" s="50" customFormat="1" ht="30" hidden="1">
      <c r="A414" s="50" t="s">
        <v>21</v>
      </c>
      <c r="B414" s="51" t="s">
        <v>1039</v>
      </c>
      <c r="E414" s="52" t="s">
        <v>82</v>
      </c>
      <c r="F414" s="53" t="s">
        <v>1047</v>
      </c>
      <c r="G414" s="56" t="s">
        <v>25</v>
      </c>
      <c r="H414" s="56">
        <v>84.34</v>
      </c>
      <c r="I414" s="56"/>
      <c r="J414" s="56">
        <v>80.260000000000005</v>
      </c>
      <c r="K414" s="56">
        <v>90.47</v>
      </c>
      <c r="L414" s="56">
        <v>78.680000000000007</v>
      </c>
      <c r="M414" s="56">
        <v>90.59</v>
      </c>
      <c r="N414" s="58">
        <v>77.099999999999994</v>
      </c>
      <c r="O414" s="58">
        <v>88.3</v>
      </c>
      <c r="P414" s="59" t="s">
        <v>1048</v>
      </c>
      <c r="Q414" s="60">
        <v>80.489999999999995</v>
      </c>
      <c r="R414" s="59" t="s">
        <v>1049</v>
      </c>
      <c r="S414" s="59"/>
      <c r="T414" s="56">
        <v>73.94</v>
      </c>
      <c r="U414" s="270" t="s">
        <v>39</v>
      </c>
      <c r="V414" s="271" t="s">
        <v>39</v>
      </c>
      <c r="W414" s="62" t="s">
        <v>1050</v>
      </c>
      <c r="X414" s="90"/>
      <c r="Y414" s="64"/>
      <c r="Z414" s="65"/>
    </row>
    <row r="415" spans="1:29" s="50" customFormat="1" ht="30">
      <c r="A415" s="50" t="s">
        <v>21</v>
      </c>
      <c r="B415" s="51" t="s">
        <v>1039</v>
      </c>
      <c r="E415" s="52" t="s">
        <v>1051</v>
      </c>
      <c r="F415" s="53" t="s">
        <v>1052</v>
      </c>
      <c r="G415" s="56" t="s">
        <v>25</v>
      </c>
      <c r="H415" s="56">
        <v>118.71</v>
      </c>
      <c r="I415" s="56"/>
      <c r="J415" s="56">
        <v>128.30000000000001</v>
      </c>
      <c r="K415" s="69">
        <v>110.4</v>
      </c>
      <c r="L415" s="56">
        <v>135.16</v>
      </c>
      <c r="M415" s="56">
        <v>99.75</v>
      </c>
      <c r="N415" s="58">
        <v>142.02000000000001</v>
      </c>
      <c r="O415" s="58">
        <v>75.44</v>
      </c>
      <c r="P415" s="60">
        <v>148.88</v>
      </c>
      <c r="Q415" s="60">
        <v>93.6</v>
      </c>
      <c r="R415" s="60">
        <v>155.74</v>
      </c>
      <c r="S415" s="60"/>
      <c r="T415" s="56">
        <v>155.74</v>
      </c>
      <c r="U415" s="102" t="s">
        <v>29</v>
      </c>
      <c r="V415" s="102" t="s">
        <v>29</v>
      </c>
      <c r="W415" s="62" t="s">
        <v>1050</v>
      </c>
      <c r="X415" s="90"/>
      <c r="Y415" s="64"/>
      <c r="Z415" s="65"/>
    </row>
    <row r="416" spans="1:29" s="50" customFormat="1" ht="30">
      <c r="A416" s="50" t="s">
        <v>21</v>
      </c>
      <c r="B416" s="51" t="s">
        <v>1039</v>
      </c>
      <c r="E416" s="52" t="s">
        <v>1053</v>
      </c>
      <c r="F416" s="53" t="s">
        <v>1054</v>
      </c>
      <c r="G416" s="56" t="s">
        <v>584</v>
      </c>
      <c r="H416" s="56">
        <v>35.26</v>
      </c>
      <c r="I416" s="56"/>
      <c r="J416" s="56">
        <v>35.159999999999997</v>
      </c>
      <c r="K416" s="104">
        <v>53.97</v>
      </c>
      <c r="L416" s="56">
        <v>35.06</v>
      </c>
      <c r="M416" s="56">
        <v>53.75</v>
      </c>
      <c r="N416" s="58">
        <v>34.96</v>
      </c>
      <c r="O416" s="58">
        <v>53.51</v>
      </c>
      <c r="P416" s="59" t="s">
        <v>1055</v>
      </c>
      <c r="Q416" s="58" t="s">
        <v>149</v>
      </c>
      <c r="R416" s="59" t="s">
        <v>1056</v>
      </c>
      <c r="S416" s="59"/>
      <c r="T416" s="56">
        <v>34.770000000000003</v>
      </c>
      <c r="U416" s="102" t="s">
        <v>29</v>
      </c>
      <c r="V416" s="102" t="s">
        <v>29</v>
      </c>
      <c r="W416" s="62" t="s">
        <v>30</v>
      </c>
      <c r="X416" s="155"/>
      <c r="Y416" s="64"/>
      <c r="Z416" s="65"/>
    </row>
    <row r="417" spans="1:26" s="50" customFormat="1" ht="30.75" hidden="1" thickBot="1">
      <c r="A417" s="50" t="s">
        <v>21</v>
      </c>
      <c r="B417" s="51" t="s">
        <v>1039</v>
      </c>
      <c r="E417" s="272" t="s">
        <v>1057</v>
      </c>
      <c r="F417" s="273" t="s">
        <v>1058</v>
      </c>
      <c r="G417" s="274" t="s">
        <v>25</v>
      </c>
      <c r="H417" s="275">
        <v>-1.78</v>
      </c>
      <c r="I417" s="275"/>
      <c r="J417" s="275">
        <v>2.29</v>
      </c>
      <c r="K417" s="275">
        <v>1.34</v>
      </c>
      <c r="L417" s="275">
        <v>2.94</v>
      </c>
      <c r="M417" s="275">
        <v>2.94</v>
      </c>
      <c r="N417" s="276">
        <v>3.79</v>
      </c>
      <c r="O417" s="276">
        <v>-13</v>
      </c>
      <c r="P417" s="277" t="s">
        <v>1059</v>
      </c>
      <c r="Q417" s="278">
        <v>6.26</v>
      </c>
      <c r="R417" s="275">
        <v>6.26</v>
      </c>
      <c r="S417" s="275"/>
      <c r="T417" s="275">
        <v>6.26</v>
      </c>
      <c r="U417" s="279" t="s">
        <v>39</v>
      </c>
      <c r="V417" s="280" t="s">
        <v>39</v>
      </c>
      <c r="W417" s="281" t="s">
        <v>1060</v>
      </c>
      <c r="X417" s="282"/>
      <c r="Y417" s="64"/>
      <c r="Z417" s="65"/>
    </row>
    <row r="418" spans="1:26" s="95" customFormat="1">
      <c r="B418" s="51"/>
      <c r="C418" s="50"/>
      <c r="D418" s="50"/>
      <c r="E418" s="283"/>
      <c r="K418" s="284"/>
      <c r="M418" s="284"/>
      <c r="N418" s="284"/>
      <c r="O418" s="285"/>
      <c r="P418" s="283"/>
      <c r="Q418" s="283"/>
      <c r="R418" s="283"/>
      <c r="S418" s="283"/>
      <c r="T418" s="283"/>
      <c r="V418" s="286"/>
      <c r="X418" s="64"/>
      <c r="Y418" s="64"/>
      <c r="Z418" s="65"/>
    </row>
    <row r="419" spans="1:26" s="28" customFormat="1">
      <c r="B419" s="287"/>
      <c r="C419" s="288"/>
      <c r="D419" s="288"/>
      <c r="E419" s="66" t="s">
        <v>1061</v>
      </c>
      <c r="K419" s="289"/>
      <c r="M419" s="289"/>
      <c r="N419" s="289"/>
      <c r="O419" s="289"/>
      <c r="P419" s="289"/>
      <c r="Q419" s="289"/>
      <c r="R419" s="289"/>
      <c r="S419" s="289"/>
      <c r="U419" s="95"/>
      <c r="V419" s="290"/>
      <c r="X419" s="291"/>
      <c r="Y419" s="291"/>
      <c r="Z419" s="292"/>
    </row>
    <row r="420" spans="1:26" s="28" customFormat="1">
      <c r="B420" s="287"/>
      <c r="C420" s="288"/>
      <c r="D420" s="288"/>
      <c r="E420" s="293" t="s">
        <v>40</v>
      </c>
      <c r="F420" s="294" t="s">
        <v>1062</v>
      </c>
      <c r="K420" s="289"/>
      <c r="M420" s="289"/>
      <c r="N420" s="289"/>
      <c r="O420" s="289"/>
      <c r="P420" s="289"/>
      <c r="Q420" s="289"/>
      <c r="R420" s="289"/>
      <c r="S420" s="289"/>
      <c r="U420" s="95"/>
      <c r="V420" s="290"/>
      <c r="X420" s="291"/>
      <c r="Y420" s="291"/>
      <c r="Z420" s="292"/>
    </row>
    <row r="421" spans="1:26" s="28" customFormat="1">
      <c r="B421" s="287"/>
      <c r="C421" s="288"/>
      <c r="D421" s="288"/>
      <c r="E421" s="295" t="s">
        <v>39</v>
      </c>
      <c r="F421" s="294" t="s">
        <v>1063</v>
      </c>
      <c r="K421" s="289"/>
      <c r="M421" s="289"/>
      <c r="N421" s="289"/>
      <c r="O421" s="289"/>
      <c r="P421" s="289"/>
      <c r="Q421" s="289"/>
      <c r="R421" s="289"/>
      <c r="S421" s="289"/>
      <c r="U421" s="95"/>
      <c r="V421" s="290"/>
      <c r="X421" s="291"/>
      <c r="Y421" s="291"/>
      <c r="Z421" s="292"/>
    </row>
    <row r="422" spans="1:26" s="28" customFormat="1">
      <c r="B422" s="287"/>
      <c r="C422" s="288"/>
      <c r="D422" s="288"/>
      <c r="E422" s="296" t="s">
        <v>29</v>
      </c>
      <c r="F422" s="294" t="s">
        <v>1064</v>
      </c>
      <c r="K422" s="289"/>
      <c r="M422" s="289"/>
      <c r="N422" s="297"/>
      <c r="O422" s="297"/>
      <c r="P422" s="289"/>
      <c r="Q422" s="289"/>
      <c r="R422" s="289"/>
      <c r="S422" s="289"/>
      <c r="U422" s="95"/>
      <c r="V422" s="290"/>
      <c r="X422" s="291"/>
      <c r="Y422" s="291"/>
      <c r="Z422" s="39"/>
    </row>
    <row r="423" spans="1:26" s="28" customFormat="1">
      <c r="B423" s="287"/>
      <c r="C423" s="288"/>
      <c r="D423" s="288"/>
      <c r="E423" s="289"/>
      <c r="K423" s="289"/>
      <c r="M423" s="289"/>
      <c r="N423" s="289"/>
      <c r="O423" s="289"/>
      <c r="P423" s="289"/>
      <c r="Q423" s="289"/>
      <c r="R423" s="289"/>
      <c r="S423" s="289"/>
      <c r="U423" s="95"/>
      <c r="V423" s="290"/>
      <c r="Z423" s="39"/>
    </row>
    <row r="424" spans="1:26" s="28" customFormat="1">
      <c r="B424" s="287"/>
      <c r="C424" s="288"/>
      <c r="D424" s="288"/>
      <c r="E424" s="298" t="s">
        <v>1065</v>
      </c>
      <c r="K424" s="289"/>
      <c r="M424" s="289"/>
      <c r="N424" s="289"/>
      <c r="O424" s="289"/>
      <c r="P424" s="289"/>
      <c r="Q424" s="289"/>
      <c r="R424" s="289"/>
      <c r="S424" s="289"/>
      <c r="U424" s="95"/>
      <c r="V424" s="290"/>
      <c r="X424" s="291"/>
      <c r="Y424" s="291"/>
      <c r="Z424" s="39"/>
    </row>
    <row r="425" spans="1:26" s="28" customFormat="1">
      <c r="B425" s="287"/>
      <c r="C425" s="288"/>
      <c r="D425" s="288"/>
      <c r="E425" s="298"/>
      <c r="K425" s="289"/>
      <c r="M425" s="289"/>
      <c r="N425" s="289"/>
      <c r="O425" s="289"/>
      <c r="P425" s="289"/>
      <c r="Q425" s="289"/>
      <c r="R425" s="289"/>
      <c r="S425" s="289"/>
      <c r="U425" s="95"/>
      <c r="V425" s="290"/>
      <c r="X425" s="291"/>
      <c r="Y425" s="291"/>
      <c r="Z425" s="39"/>
    </row>
    <row r="426" spans="1:26" s="28" customFormat="1">
      <c r="B426" s="291"/>
      <c r="C426" s="288"/>
      <c r="E426" s="289"/>
      <c r="K426" s="289"/>
      <c r="M426" s="289"/>
      <c r="N426" s="289"/>
      <c r="O426" s="289"/>
      <c r="P426" s="289"/>
      <c r="Q426" s="289"/>
      <c r="R426" s="289"/>
      <c r="S426" s="289"/>
      <c r="U426" s="95"/>
      <c r="V426" s="290"/>
      <c r="X426" s="291"/>
      <c r="Y426" s="291"/>
      <c r="Z426" s="463"/>
    </row>
    <row r="427" spans="1:26" s="28" customFormat="1">
      <c r="B427" s="291"/>
      <c r="C427" s="288"/>
      <c r="E427" s="289"/>
      <c r="K427" s="289"/>
      <c r="M427" s="289"/>
      <c r="N427" s="289"/>
      <c r="O427" s="289"/>
      <c r="P427" s="289"/>
      <c r="Q427" s="289"/>
      <c r="R427" s="289"/>
      <c r="S427" s="289"/>
      <c r="U427" s="95"/>
      <c r="V427" s="290"/>
      <c r="X427" s="291"/>
      <c r="Y427" s="291"/>
      <c r="Z427" s="463"/>
    </row>
    <row r="428" spans="1:26" s="28" customFormat="1">
      <c r="B428" s="291"/>
      <c r="C428" s="288"/>
      <c r="E428" s="289"/>
      <c r="K428" s="289"/>
      <c r="M428" s="289"/>
      <c r="N428" s="289"/>
      <c r="O428" s="300"/>
      <c r="P428" s="289"/>
      <c r="Q428" s="289"/>
      <c r="R428" s="289"/>
      <c r="S428" s="289"/>
      <c r="U428" s="95"/>
      <c r="V428" s="290"/>
      <c r="X428" s="291"/>
      <c r="Y428" s="291"/>
      <c r="Z428" s="463"/>
    </row>
    <row r="429" spans="1:26" s="28" customFormat="1">
      <c r="B429" s="291"/>
      <c r="C429" s="288"/>
      <c r="E429" s="289"/>
      <c r="K429" s="289"/>
      <c r="M429" s="289"/>
      <c r="N429" s="289"/>
      <c r="O429" s="289"/>
      <c r="P429" s="289"/>
      <c r="Q429" s="289"/>
      <c r="R429" s="289"/>
      <c r="S429" s="289"/>
      <c r="U429" s="95"/>
      <c r="V429" s="290"/>
      <c r="X429" s="291"/>
      <c r="Y429" s="291"/>
      <c r="Z429" s="463"/>
    </row>
    <row r="430" spans="1:26" s="28" customFormat="1">
      <c r="B430" s="291"/>
      <c r="C430" s="288"/>
      <c r="E430" s="289"/>
      <c r="K430" s="289"/>
      <c r="M430" s="289"/>
      <c r="N430" s="289"/>
      <c r="O430" s="289"/>
      <c r="P430" s="289"/>
      <c r="Q430" s="289"/>
      <c r="R430" s="289"/>
      <c r="S430" s="289"/>
      <c r="U430" s="95"/>
      <c r="V430" s="301"/>
      <c r="X430" s="291"/>
      <c r="Y430" s="291"/>
      <c r="Z430" s="463"/>
    </row>
    <row r="431" spans="1:26" s="28" customFormat="1">
      <c r="B431" s="291"/>
      <c r="C431" s="288"/>
      <c r="E431" s="289"/>
      <c r="K431" s="289"/>
      <c r="M431" s="289"/>
      <c r="N431" s="289"/>
      <c r="O431" s="289"/>
      <c r="P431" s="289"/>
      <c r="Q431" s="289"/>
      <c r="R431" s="289"/>
      <c r="S431" s="289"/>
      <c r="U431" s="95"/>
      <c r="V431" s="301"/>
      <c r="X431" s="291"/>
      <c r="Y431" s="291"/>
      <c r="Z431" s="463"/>
    </row>
    <row r="432" spans="1:26" s="28" customFormat="1">
      <c r="B432" s="291"/>
      <c r="C432" s="288"/>
      <c r="E432" s="289"/>
      <c r="K432" s="289"/>
      <c r="M432" s="289"/>
      <c r="N432" s="289"/>
      <c r="O432" s="289"/>
      <c r="P432" s="289"/>
      <c r="Q432" s="289"/>
      <c r="R432" s="289"/>
      <c r="S432" s="289"/>
      <c r="U432" s="95"/>
      <c r="V432" s="301"/>
      <c r="X432" s="291"/>
      <c r="Y432" s="291"/>
      <c r="Z432" s="463"/>
    </row>
    <row r="433" spans="2:26" s="28" customFormat="1">
      <c r="B433" s="291"/>
      <c r="C433" s="288"/>
      <c r="E433" s="289"/>
      <c r="K433" s="289"/>
      <c r="M433" s="289"/>
      <c r="N433" s="289"/>
      <c r="O433" s="289"/>
      <c r="P433" s="289"/>
      <c r="Q433" s="289"/>
      <c r="R433" s="289"/>
      <c r="S433" s="289"/>
      <c r="U433" s="95"/>
      <c r="V433" s="301"/>
      <c r="X433" s="291"/>
      <c r="Y433" s="291"/>
      <c r="Z433" s="463"/>
    </row>
    <row r="434" spans="2:26" s="28" customFormat="1">
      <c r="B434" s="291"/>
      <c r="C434" s="288"/>
      <c r="E434" s="289"/>
      <c r="K434" s="289"/>
      <c r="M434" s="289"/>
      <c r="N434" s="289"/>
      <c r="O434" s="289"/>
      <c r="P434" s="289"/>
      <c r="Q434" s="289"/>
      <c r="R434" s="289"/>
      <c r="S434" s="289"/>
      <c r="U434" s="95"/>
      <c r="V434" s="301"/>
      <c r="X434" s="291"/>
      <c r="Y434" s="291"/>
      <c r="Z434" s="463"/>
    </row>
    <row r="435" spans="2:26" s="28" customFormat="1">
      <c r="B435" s="291"/>
      <c r="C435" s="288"/>
      <c r="E435" s="289"/>
      <c r="K435" s="289"/>
      <c r="M435" s="289"/>
      <c r="N435" s="289"/>
      <c r="O435" s="289"/>
      <c r="P435" s="289"/>
      <c r="Q435" s="289"/>
      <c r="R435" s="289"/>
      <c r="S435" s="289"/>
      <c r="U435" s="95"/>
      <c r="V435" s="301"/>
      <c r="X435" s="291"/>
      <c r="Y435" s="291"/>
      <c r="Z435" s="463"/>
    </row>
    <row r="436" spans="2:26" s="28" customFormat="1">
      <c r="B436" s="291"/>
      <c r="C436" s="288"/>
      <c r="E436" s="289"/>
      <c r="K436" s="289"/>
      <c r="M436" s="289"/>
      <c r="N436" s="289"/>
      <c r="O436" s="289"/>
      <c r="P436" s="289"/>
      <c r="Q436" s="289"/>
      <c r="R436" s="289"/>
      <c r="S436" s="289"/>
      <c r="U436" s="95"/>
      <c r="V436" s="301"/>
      <c r="X436" s="291"/>
      <c r="Y436" s="291"/>
      <c r="Z436" s="463"/>
    </row>
    <row r="437" spans="2:26" s="28" customFormat="1">
      <c r="B437" s="291"/>
      <c r="C437" s="288"/>
      <c r="E437" s="289"/>
      <c r="K437" s="289"/>
      <c r="M437" s="289"/>
      <c r="N437" s="289"/>
      <c r="O437" s="289"/>
      <c r="P437" s="289"/>
      <c r="Q437" s="289"/>
      <c r="R437" s="289"/>
      <c r="S437" s="289"/>
      <c r="U437" s="95"/>
      <c r="V437" s="301"/>
      <c r="X437" s="291"/>
      <c r="Y437" s="291"/>
      <c r="Z437" s="463"/>
    </row>
    <row r="438" spans="2:26" s="28" customFormat="1">
      <c r="B438" s="291"/>
      <c r="C438" s="288"/>
      <c r="E438" s="289"/>
      <c r="K438" s="289"/>
      <c r="M438" s="289"/>
      <c r="N438" s="289"/>
      <c r="O438" s="289"/>
      <c r="P438" s="289"/>
      <c r="Q438" s="289"/>
      <c r="R438" s="289"/>
      <c r="S438" s="289"/>
      <c r="U438" s="95"/>
      <c r="V438" s="301"/>
      <c r="X438" s="291"/>
      <c r="Y438" s="291"/>
      <c r="Z438" s="463"/>
    </row>
    <row r="439" spans="2:26" s="28" customFormat="1">
      <c r="B439" s="287"/>
      <c r="C439" s="288"/>
      <c r="D439" s="288"/>
      <c r="E439" s="299"/>
      <c r="K439" s="289"/>
      <c r="M439" s="289"/>
      <c r="N439" s="289"/>
      <c r="O439" s="289"/>
      <c r="P439" s="299"/>
      <c r="Q439" s="299"/>
      <c r="R439" s="299"/>
      <c r="S439" s="299"/>
      <c r="T439" s="299"/>
      <c r="U439" s="95"/>
      <c r="V439" s="301"/>
      <c r="X439" s="291"/>
      <c r="Y439" s="291"/>
      <c r="Z439" s="39"/>
    </row>
    <row r="440" spans="2:26" s="28" customFormat="1">
      <c r="B440" s="287"/>
      <c r="C440" s="288"/>
      <c r="D440" s="288"/>
      <c r="E440" s="299"/>
      <c r="K440" s="289"/>
      <c r="M440" s="289"/>
      <c r="N440" s="289"/>
      <c r="O440" s="289"/>
      <c r="P440" s="299"/>
      <c r="Q440" s="299"/>
      <c r="R440" s="299"/>
      <c r="S440" s="299"/>
      <c r="T440" s="299"/>
      <c r="U440" s="95"/>
      <c r="V440" s="301"/>
      <c r="X440" s="291"/>
      <c r="Y440" s="291"/>
      <c r="Z440" s="39"/>
    </row>
    <row r="441" spans="2:26" s="28" customFormat="1">
      <c r="B441" s="287"/>
      <c r="C441" s="288"/>
      <c r="D441" s="288"/>
      <c r="E441" s="299"/>
      <c r="K441" s="289"/>
      <c r="M441" s="289"/>
      <c r="N441" s="289"/>
      <c r="O441" s="289"/>
      <c r="P441" s="299"/>
      <c r="Q441" s="299"/>
      <c r="R441" s="299"/>
      <c r="S441" s="299"/>
      <c r="T441" s="299"/>
      <c r="U441" s="95"/>
      <c r="V441" s="301"/>
      <c r="X441" s="291"/>
      <c r="Y441" s="291"/>
      <c r="Z441" s="39"/>
    </row>
    <row r="442" spans="2:26" s="28" customFormat="1">
      <c r="B442" s="287"/>
      <c r="C442" s="288"/>
      <c r="D442" s="288"/>
      <c r="E442" s="299"/>
      <c r="K442" s="289"/>
      <c r="M442" s="289"/>
      <c r="N442" s="289"/>
      <c r="O442" s="289"/>
      <c r="P442" s="299"/>
      <c r="Q442" s="299"/>
      <c r="R442" s="299"/>
      <c r="S442" s="299"/>
      <c r="T442" s="299"/>
      <c r="U442" s="95"/>
      <c r="V442" s="301"/>
      <c r="X442" s="291"/>
      <c r="Y442" s="291"/>
      <c r="Z442" s="39"/>
    </row>
    <row r="443" spans="2:26" s="28" customFormat="1">
      <c r="B443" s="287"/>
      <c r="C443" s="288"/>
      <c r="D443" s="288"/>
      <c r="E443" s="299"/>
      <c r="K443" s="289"/>
      <c r="M443" s="289"/>
      <c r="N443" s="289"/>
      <c r="O443" s="289"/>
      <c r="P443" s="299"/>
      <c r="Q443" s="299"/>
      <c r="R443" s="299"/>
      <c r="S443" s="299"/>
      <c r="T443" s="299"/>
      <c r="U443" s="95"/>
      <c r="V443" s="301"/>
      <c r="X443" s="291"/>
      <c r="Y443" s="291"/>
      <c r="Z443" s="39"/>
    </row>
    <row r="444" spans="2:26" s="28" customFormat="1">
      <c r="B444" s="287"/>
      <c r="C444" s="288"/>
      <c r="D444" s="288"/>
      <c r="E444" s="299"/>
      <c r="K444" s="289"/>
      <c r="M444" s="289"/>
      <c r="N444" s="289"/>
      <c r="O444" s="289"/>
      <c r="P444" s="299"/>
      <c r="Q444" s="299"/>
      <c r="R444" s="299"/>
      <c r="S444" s="299"/>
      <c r="T444" s="299"/>
      <c r="U444" s="95"/>
      <c r="V444" s="301"/>
      <c r="X444" s="291"/>
      <c r="Y444" s="291"/>
      <c r="Z444" s="39"/>
    </row>
    <row r="445" spans="2:26" s="28" customFormat="1">
      <c r="B445" s="287"/>
      <c r="C445" s="288"/>
      <c r="D445" s="288"/>
      <c r="E445" s="299"/>
      <c r="K445" s="289"/>
      <c r="M445" s="289"/>
      <c r="N445" s="289"/>
      <c r="O445" s="289"/>
      <c r="P445" s="299"/>
      <c r="Q445" s="299"/>
      <c r="R445" s="299"/>
      <c r="S445" s="299"/>
      <c r="T445" s="299"/>
      <c r="U445" s="95"/>
      <c r="V445" s="301"/>
      <c r="X445" s="291"/>
      <c r="Y445" s="291"/>
      <c r="Z445" s="39"/>
    </row>
    <row r="446" spans="2:26" s="28" customFormat="1">
      <c r="B446" s="287"/>
      <c r="C446" s="288"/>
      <c r="D446" s="288"/>
      <c r="E446" s="299"/>
      <c r="K446" s="289"/>
      <c r="M446" s="289"/>
      <c r="N446" s="289"/>
      <c r="O446" s="289"/>
      <c r="P446" s="299"/>
      <c r="Q446" s="299"/>
      <c r="R446" s="299"/>
      <c r="S446" s="299"/>
      <c r="T446" s="299"/>
      <c r="U446" s="95"/>
      <c r="V446" s="301"/>
      <c r="X446" s="291"/>
      <c r="Y446" s="291"/>
      <c r="Z446" s="39"/>
    </row>
    <row r="448" spans="2:26" s="28" customFormat="1">
      <c r="B448" s="287"/>
      <c r="C448" s="288"/>
      <c r="D448" s="288"/>
      <c r="E448" s="299"/>
      <c r="F448" s="288">
        <f>15*17</f>
        <v>255</v>
      </c>
      <c r="G448" s="288"/>
      <c r="H448" s="288"/>
      <c r="I448" s="288"/>
      <c r="J448" s="288"/>
      <c r="K448" s="299"/>
      <c r="L448" s="288"/>
      <c r="M448" s="299"/>
      <c r="N448" s="299"/>
      <c r="O448" s="299"/>
      <c r="P448" s="299"/>
      <c r="Q448" s="299"/>
      <c r="R448" s="299"/>
      <c r="S448" s="299"/>
      <c r="T448" s="299"/>
      <c r="U448" s="50"/>
      <c r="V448" s="301"/>
      <c r="W448" s="288"/>
      <c r="X448" s="287"/>
      <c r="Y448" s="291"/>
      <c r="Z448" s="39"/>
    </row>
  </sheetData>
  <autoFilter ref="A10:AC417">
    <filterColumn colId="20">
      <filters>
        <filter val="M"/>
      </filters>
    </filterColumn>
  </autoFilter>
  <mergeCells count="21">
    <mergeCell ref="X7:X9"/>
    <mergeCell ref="J8:K8"/>
    <mergeCell ref="L8:M8"/>
    <mergeCell ref="N8:O8"/>
    <mergeCell ref="P8:Q8"/>
    <mergeCell ref="J7:S7"/>
    <mergeCell ref="T7:T9"/>
    <mergeCell ref="U7:U9"/>
    <mergeCell ref="V7:V9"/>
    <mergeCell ref="W7:W9"/>
    <mergeCell ref="R8:S8"/>
    <mergeCell ref="G1:V1"/>
    <mergeCell ref="G2:V2"/>
    <mergeCell ref="A7:A9"/>
    <mergeCell ref="B7:B9"/>
    <mergeCell ref="C7:C9"/>
    <mergeCell ref="E7:E9"/>
    <mergeCell ref="F7:F9"/>
    <mergeCell ref="G7:G9"/>
    <mergeCell ref="H7:H8"/>
    <mergeCell ref="I7:I8"/>
  </mergeCells>
  <conditionalFormatting sqref="U13:V13">
    <cfRule type="containsText" dxfId="2239" priority="1105" operator="containsText" text="M">
      <formula>NOT(ISERROR(SEARCH("M",U13)))</formula>
    </cfRule>
    <cfRule type="containsText" dxfId="2238" priority="1106" operator="containsText" text="K">
      <formula>NOT(ISERROR(SEARCH("K",U13)))</formula>
    </cfRule>
    <cfRule type="containsText" dxfId="2237" priority="1107" operator="containsText" text="H">
      <formula>NOT(ISERROR(SEARCH("H",U13)))</formula>
    </cfRule>
    <cfRule type="containsText" dxfId="2236" priority="1108" operator="containsText" text="B">
      <formula>NOT(ISERROR(SEARCH("B",U13)))</formula>
    </cfRule>
  </conditionalFormatting>
  <conditionalFormatting sqref="V15">
    <cfRule type="containsText" dxfId="2235" priority="1101" operator="containsText" text="M">
      <formula>NOT(ISERROR(SEARCH("M",V15)))</formula>
    </cfRule>
    <cfRule type="containsText" dxfId="2234" priority="1102" operator="containsText" text="K">
      <formula>NOT(ISERROR(SEARCH("K",V15)))</formula>
    </cfRule>
    <cfRule type="containsText" dxfId="2233" priority="1103" operator="containsText" text="H">
      <formula>NOT(ISERROR(SEARCH("H",V15)))</formula>
    </cfRule>
    <cfRule type="containsText" dxfId="2232" priority="1104" operator="containsText" text="B">
      <formula>NOT(ISERROR(SEARCH("B",V15)))</formula>
    </cfRule>
  </conditionalFormatting>
  <conditionalFormatting sqref="AA15">
    <cfRule type="containsText" dxfId="2231" priority="1761" operator="containsText" text="M">
      <formula>NOT(ISERROR(SEARCH("M",AA15)))</formula>
    </cfRule>
    <cfRule type="containsText" dxfId="2230" priority="1762" operator="containsText" text="K">
      <formula>NOT(ISERROR(SEARCH("K",AA15)))</formula>
    </cfRule>
    <cfRule type="containsText" dxfId="2229" priority="1763" operator="containsText" text="H">
      <formula>NOT(ISERROR(SEARCH("H",AA15)))</formula>
    </cfRule>
    <cfRule type="containsText" dxfId="2228" priority="1764" operator="containsText" text="B">
      <formula>NOT(ISERROR(SEARCH("B",AA15)))</formula>
    </cfRule>
  </conditionalFormatting>
  <conditionalFormatting sqref="V16">
    <cfRule type="containsText" dxfId="2227" priority="1097" operator="containsText" text="M">
      <formula>NOT(ISERROR(SEARCH("M",V16)))</formula>
    </cfRule>
    <cfRule type="containsText" dxfId="2226" priority="1098" operator="containsText" text="K">
      <formula>NOT(ISERROR(SEARCH("K",V16)))</formula>
    </cfRule>
    <cfRule type="containsText" dxfId="2225" priority="1099" operator="containsText" text="H">
      <formula>NOT(ISERROR(SEARCH("H",V16)))</formula>
    </cfRule>
    <cfRule type="containsText" dxfId="2224" priority="1100" operator="containsText" text="B">
      <formula>NOT(ISERROR(SEARCH("B",V16)))</formula>
    </cfRule>
  </conditionalFormatting>
  <conditionalFormatting sqref="AA16">
    <cfRule type="containsText" dxfId="2223" priority="249" operator="containsText" text="M">
      <formula>NOT(ISERROR(SEARCH("M",AA16)))</formula>
    </cfRule>
    <cfRule type="containsText" dxfId="2222" priority="250" operator="containsText" text="K">
      <formula>NOT(ISERROR(SEARCH("K",AA16)))</formula>
    </cfRule>
    <cfRule type="containsText" dxfId="2221" priority="251" operator="containsText" text="H">
      <formula>NOT(ISERROR(SEARCH("H",AA16)))</formula>
    </cfRule>
    <cfRule type="containsText" dxfId="2220" priority="252" operator="containsText" text="B">
      <formula>NOT(ISERROR(SEARCH("B",AA16)))</formula>
    </cfRule>
  </conditionalFormatting>
  <conditionalFormatting sqref="V17">
    <cfRule type="containsText" dxfId="2219" priority="1749" operator="containsText" text="M">
      <formula>NOT(ISERROR(SEARCH("M",V17)))</formula>
    </cfRule>
    <cfRule type="containsText" dxfId="2218" priority="1750" operator="containsText" text="K">
      <formula>NOT(ISERROR(SEARCH("K",V17)))</formula>
    </cfRule>
    <cfRule type="containsText" dxfId="2217" priority="1751" operator="containsText" text="H">
      <formula>NOT(ISERROR(SEARCH("H",V17)))</formula>
    </cfRule>
    <cfRule type="containsText" dxfId="2216" priority="1752" operator="containsText" text="B">
      <formula>NOT(ISERROR(SEARCH("B",V17)))</formula>
    </cfRule>
  </conditionalFormatting>
  <conditionalFormatting sqref="AA17">
    <cfRule type="containsText" dxfId="2215" priority="1757" operator="containsText" text="M">
      <formula>NOT(ISERROR(SEARCH("M",AA17)))</formula>
    </cfRule>
    <cfRule type="containsText" dxfId="2214" priority="1758" operator="containsText" text="K">
      <formula>NOT(ISERROR(SEARCH("K",AA17)))</formula>
    </cfRule>
    <cfRule type="containsText" dxfId="2213" priority="1759" operator="containsText" text="H">
      <formula>NOT(ISERROR(SEARCH("H",AA17)))</formula>
    </cfRule>
    <cfRule type="containsText" dxfId="2212" priority="1760" operator="containsText" text="B">
      <formula>NOT(ISERROR(SEARCH("B",AA17)))</formula>
    </cfRule>
  </conditionalFormatting>
  <conditionalFormatting sqref="U18:V18">
    <cfRule type="containsText" dxfId="2211" priority="1089" operator="containsText" text="M">
      <formula>NOT(ISERROR(SEARCH("M",U18)))</formula>
    </cfRule>
    <cfRule type="containsText" dxfId="2210" priority="1090" operator="containsText" text="K">
      <formula>NOT(ISERROR(SEARCH("K",U18)))</formula>
    </cfRule>
    <cfRule type="containsText" dxfId="2209" priority="1091" operator="containsText" text="H">
      <formula>NOT(ISERROR(SEARCH("H",U18)))</formula>
    </cfRule>
    <cfRule type="containsText" dxfId="2208" priority="1092" operator="containsText" text="B">
      <formula>NOT(ISERROR(SEARCH("B",U18)))</formula>
    </cfRule>
  </conditionalFormatting>
  <conditionalFormatting sqref="AA18">
    <cfRule type="containsText" dxfId="2207" priority="1753" operator="containsText" text="M">
      <formula>NOT(ISERROR(SEARCH("M",AA18)))</formula>
    </cfRule>
    <cfRule type="containsText" dxfId="2206" priority="1754" operator="containsText" text="K">
      <formula>NOT(ISERROR(SEARCH("K",AA18)))</formula>
    </cfRule>
    <cfRule type="containsText" dxfId="2205" priority="1755" operator="containsText" text="H">
      <formula>NOT(ISERROR(SEARCH("H",AA18)))</formula>
    </cfRule>
    <cfRule type="containsText" dxfId="2204" priority="1756" operator="containsText" text="B">
      <formula>NOT(ISERROR(SEARCH("B",AA18)))</formula>
    </cfRule>
  </conditionalFormatting>
  <conditionalFormatting sqref="U20:V20">
    <cfRule type="containsText" dxfId="2203" priority="1085" operator="containsText" text="M">
      <formula>NOT(ISERROR(SEARCH("M",U20)))</formula>
    </cfRule>
    <cfRule type="containsText" dxfId="2202" priority="1086" operator="containsText" text="K">
      <formula>NOT(ISERROR(SEARCH("K",U20)))</formula>
    </cfRule>
    <cfRule type="containsText" dxfId="2201" priority="1087" operator="containsText" text="H">
      <formula>NOT(ISERROR(SEARCH("H",U20)))</formula>
    </cfRule>
    <cfRule type="containsText" dxfId="2200" priority="1088" operator="containsText" text="B">
      <formula>NOT(ISERROR(SEARCH("B",U20)))</formula>
    </cfRule>
  </conditionalFormatting>
  <conditionalFormatting sqref="V21">
    <cfRule type="containsText" dxfId="2199" priority="1081" operator="containsText" text="M">
      <formula>NOT(ISERROR(SEARCH("M",V21)))</formula>
    </cfRule>
    <cfRule type="containsText" dxfId="2198" priority="1082" operator="containsText" text="K">
      <formula>NOT(ISERROR(SEARCH("K",V21)))</formula>
    </cfRule>
    <cfRule type="containsText" dxfId="2197" priority="1083" operator="containsText" text="H">
      <formula>NOT(ISERROR(SEARCH("H",V21)))</formula>
    </cfRule>
    <cfRule type="containsText" dxfId="2196" priority="1084" operator="containsText" text="B">
      <formula>NOT(ISERROR(SEARCH("B",V21)))</formula>
    </cfRule>
  </conditionalFormatting>
  <conditionalFormatting sqref="U22:V22">
    <cfRule type="containsText" dxfId="2195" priority="1077" operator="containsText" text="M">
      <formula>NOT(ISERROR(SEARCH("M",U22)))</formula>
    </cfRule>
    <cfRule type="containsText" dxfId="2194" priority="1078" operator="containsText" text="K">
      <formula>NOT(ISERROR(SEARCH("K",U22)))</formula>
    </cfRule>
    <cfRule type="containsText" dxfId="2193" priority="1079" operator="containsText" text="H">
      <formula>NOT(ISERROR(SEARCH("H",U22)))</formula>
    </cfRule>
    <cfRule type="containsText" dxfId="2192" priority="1080" operator="containsText" text="B">
      <formula>NOT(ISERROR(SEARCH("B",U22)))</formula>
    </cfRule>
  </conditionalFormatting>
  <conditionalFormatting sqref="U23">
    <cfRule type="containsText" dxfId="2191" priority="1073" operator="containsText" text="M">
      <formula>NOT(ISERROR(SEARCH("M",U23)))</formula>
    </cfRule>
    <cfRule type="containsText" dxfId="2190" priority="1074" operator="containsText" text="K">
      <formula>NOT(ISERROR(SEARCH("K",U23)))</formula>
    </cfRule>
    <cfRule type="containsText" dxfId="2189" priority="1075" operator="containsText" text="H">
      <formula>NOT(ISERROR(SEARCH("H",U23)))</formula>
    </cfRule>
    <cfRule type="containsText" dxfId="2188" priority="1076" operator="containsText" text="B">
      <formula>NOT(ISERROR(SEARCH("B",U23)))</formula>
    </cfRule>
  </conditionalFormatting>
  <conditionalFormatting sqref="V23">
    <cfRule type="containsText" dxfId="2187" priority="1069" operator="containsText" text="M">
      <formula>NOT(ISERROR(SEARCH("M",V23)))</formula>
    </cfRule>
    <cfRule type="containsText" dxfId="2186" priority="1070" operator="containsText" text="K">
      <formula>NOT(ISERROR(SEARCH("K",V23)))</formula>
    </cfRule>
    <cfRule type="containsText" dxfId="2185" priority="1071" operator="containsText" text="H">
      <formula>NOT(ISERROR(SEARCH("H",V23)))</formula>
    </cfRule>
    <cfRule type="containsText" dxfId="2184" priority="1072" operator="containsText" text="B">
      <formula>NOT(ISERROR(SEARCH("B",V23)))</formula>
    </cfRule>
  </conditionalFormatting>
  <conditionalFormatting sqref="U26">
    <cfRule type="containsText" dxfId="2183" priority="1065" operator="containsText" text="M">
      <formula>NOT(ISERROR(SEARCH("M",U26)))</formula>
    </cfRule>
    <cfRule type="containsText" dxfId="2182" priority="1066" operator="containsText" text="K">
      <formula>NOT(ISERROR(SEARCH("K",U26)))</formula>
    </cfRule>
    <cfRule type="containsText" dxfId="2181" priority="1067" operator="containsText" text="H">
      <formula>NOT(ISERROR(SEARCH("H",U26)))</formula>
    </cfRule>
    <cfRule type="containsText" dxfId="2180" priority="1068" operator="containsText" text="B">
      <formula>NOT(ISERROR(SEARCH("B",U26)))</formula>
    </cfRule>
  </conditionalFormatting>
  <conditionalFormatting sqref="V27">
    <cfRule type="containsText" dxfId="2179" priority="1109" operator="containsText" text="M">
      <formula>NOT(ISERROR(SEARCH("M",V27)))</formula>
    </cfRule>
    <cfRule type="containsText" dxfId="2178" priority="1110" operator="containsText" text="K">
      <formula>NOT(ISERROR(SEARCH("K",V27)))</formula>
    </cfRule>
    <cfRule type="containsText" dxfId="2177" priority="1111" operator="containsText" text="H">
      <formula>NOT(ISERROR(SEARCH("H",V27)))</formula>
    </cfRule>
    <cfRule type="containsText" dxfId="2176" priority="1112" operator="containsText" text="B">
      <formula>NOT(ISERROR(SEARCH("B",V27)))</formula>
    </cfRule>
  </conditionalFormatting>
  <conditionalFormatting sqref="U28:V28">
    <cfRule type="containsText" dxfId="2175" priority="1061" operator="containsText" text="M">
      <formula>NOT(ISERROR(SEARCH("M",U28)))</formula>
    </cfRule>
    <cfRule type="containsText" dxfId="2174" priority="1062" operator="containsText" text="K">
      <formula>NOT(ISERROR(SEARCH("K",U28)))</formula>
    </cfRule>
    <cfRule type="containsText" dxfId="2173" priority="1063" operator="containsText" text="H">
      <formula>NOT(ISERROR(SEARCH("H",U28)))</formula>
    </cfRule>
    <cfRule type="containsText" dxfId="2172" priority="1064" operator="containsText" text="B">
      <formula>NOT(ISERROR(SEARCH("B",U28)))</formula>
    </cfRule>
  </conditionalFormatting>
  <conditionalFormatting sqref="U29:V29">
    <cfRule type="containsText" dxfId="2171" priority="1057" operator="containsText" text="M">
      <formula>NOT(ISERROR(SEARCH("M",U29)))</formula>
    </cfRule>
    <cfRule type="containsText" dxfId="2170" priority="1058" operator="containsText" text="K">
      <formula>NOT(ISERROR(SEARCH("K",U29)))</formula>
    </cfRule>
    <cfRule type="containsText" dxfId="2169" priority="1059" operator="containsText" text="H">
      <formula>NOT(ISERROR(SEARCH("H",U29)))</formula>
    </cfRule>
    <cfRule type="containsText" dxfId="2168" priority="1060" operator="containsText" text="B">
      <formula>NOT(ISERROR(SEARCH("B",U29)))</formula>
    </cfRule>
  </conditionalFormatting>
  <conditionalFormatting sqref="V30">
    <cfRule type="containsText" dxfId="2167" priority="1053" operator="containsText" text="M">
      <formula>NOT(ISERROR(SEARCH("M",V30)))</formula>
    </cfRule>
    <cfRule type="containsText" dxfId="2166" priority="1054" operator="containsText" text="K">
      <formula>NOT(ISERROR(SEARCH("K",V30)))</formula>
    </cfRule>
    <cfRule type="containsText" dxfId="2165" priority="1055" operator="containsText" text="H">
      <formula>NOT(ISERROR(SEARCH("H",V30)))</formula>
    </cfRule>
    <cfRule type="containsText" dxfId="2164" priority="1056" operator="containsText" text="B">
      <formula>NOT(ISERROR(SEARCH("B",V30)))</formula>
    </cfRule>
  </conditionalFormatting>
  <conditionalFormatting sqref="V35">
    <cfRule type="containsText" dxfId="2163" priority="1049" operator="containsText" text="M">
      <formula>NOT(ISERROR(SEARCH("M",V35)))</formula>
    </cfRule>
    <cfRule type="containsText" dxfId="2162" priority="1050" operator="containsText" text="K">
      <formula>NOT(ISERROR(SEARCH("K",V35)))</formula>
    </cfRule>
    <cfRule type="containsText" dxfId="2161" priority="1051" operator="containsText" text="H">
      <formula>NOT(ISERROR(SEARCH("H",V35)))</formula>
    </cfRule>
    <cfRule type="containsText" dxfId="2160" priority="1052" operator="containsText" text="B">
      <formula>NOT(ISERROR(SEARCH("B",V35)))</formula>
    </cfRule>
  </conditionalFormatting>
  <conditionalFormatting sqref="V36">
    <cfRule type="containsText" dxfId="2159" priority="1921" operator="containsText" text="M">
      <formula>NOT(ISERROR(SEARCH("M",V36)))</formula>
    </cfRule>
    <cfRule type="containsText" dxfId="2158" priority="1922" operator="containsText" text="K">
      <formula>NOT(ISERROR(SEARCH("K",V36)))</formula>
    </cfRule>
    <cfRule type="containsText" dxfId="2157" priority="1923" operator="containsText" text="H">
      <formula>NOT(ISERROR(SEARCH("H",V36)))</formula>
    </cfRule>
    <cfRule type="containsText" dxfId="2156" priority="1924" operator="containsText" text="B">
      <formula>NOT(ISERROR(SEARCH("B",V36)))</formula>
    </cfRule>
  </conditionalFormatting>
  <conditionalFormatting sqref="V37">
    <cfRule type="containsText" dxfId="2155" priority="1045" operator="containsText" text="M">
      <formula>NOT(ISERROR(SEARCH("M",V37)))</formula>
    </cfRule>
    <cfRule type="containsText" dxfId="2154" priority="1046" operator="containsText" text="K">
      <formula>NOT(ISERROR(SEARCH("K",V37)))</formula>
    </cfRule>
    <cfRule type="containsText" dxfId="2153" priority="1047" operator="containsText" text="H">
      <formula>NOT(ISERROR(SEARCH("H",V37)))</formula>
    </cfRule>
    <cfRule type="containsText" dxfId="2152" priority="1048" operator="containsText" text="B">
      <formula>NOT(ISERROR(SEARCH("B",V37)))</formula>
    </cfRule>
  </conditionalFormatting>
  <conditionalFormatting sqref="V38">
    <cfRule type="containsText" dxfId="2151" priority="1041" operator="containsText" text="M">
      <formula>NOT(ISERROR(SEARCH("M",V38)))</formula>
    </cfRule>
    <cfRule type="containsText" dxfId="2150" priority="1042" operator="containsText" text="K">
      <formula>NOT(ISERROR(SEARCH("K",V38)))</formula>
    </cfRule>
    <cfRule type="containsText" dxfId="2149" priority="1043" operator="containsText" text="H">
      <formula>NOT(ISERROR(SEARCH("H",V38)))</formula>
    </cfRule>
    <cfRule type="containsText" dxfId="2148" priority="1044" operator="containsText" text="B">
      <formula>NOT(ISERROR(SEARCH("B",V38)))</formula>
    </cfRule>
  </conditionalFormatting>
  <conditionalFormatting sqref="U39:V39">
    <cfRule type="containsText" dxfId="2147" priority="1037" operator="containsText" text="M">
      <formula>NOT(ISERROR(SEARCH("M",U39)))</formula>
    </cfRule>
    <cfRule type="containsText" dxfId="2146" priority="1038" operator="containsText" text="K">
      <formula>NOT(ISERROR(SEARCH("K",U39)))</formula>
    </cfRule>
    <cfRule type="containsText" dxfId="2145" priority="1039" operator="containsText" text="H">
      <formula>NOT(ISERROR(SEARCH("H",U39)))</formula>
    </cfRule>
    <cfRule type="containsText" dxfId="2144" priority="1040" operator="containsText" text="B">
      <formula>NOT(ISERROR(SEARCH("B",U39)))</formula>
    </cfRule>
  </conditionalFormatting>
  <conditionalFormatting sqref="U44">
    <cfRule type="containsText" dxfId="2143" priority="1033" operator="containsText" text="M">
      <formula>NOT(ISERROR(SEARCH("M",U44)))</formula>
    </cfRule>
    <cfRule type="containsText" dxfId="2142" priority="1034" operator="containsText" text="K">
      <formula>NOT(ISERROR(SEARCH("K",U44)))</formula>
    </cfRule>
    <cfRule type="containsText" dxfId="2141" priority="1035" operator="containsText" text="H">
      <formula>NOT(ISERROR(SEARCH("H",U44)))</formula>
    </cfRule>
    <cfRule type="containsText" dxfId="2140" priority="1036" operator="containsText" text="B">
      <formula>NOT(ISERROR(SEARCH("B",U44)))</formula>
    </cfRule>
  </conditionalFormatting>
  <conditionalFormatting sqref="V44">
    <cfRule type="containsText" dxfId="2139" priority="1697" operator="containsText" text="M">
      <formula>NOT(ISERROR(SEARCH("M",V44)))</formula>
    </cfRule>
    <cfRule type="containsText" dxfId="2138" priority="1698" operator="containsText" text="K">
      <formula>NOT(ISERROR(SEARCH("K",V44)))</formula>
    </cfRule>
    <cfRule type="containsText" dxfId="2137" priority="1699" operator="containsText" text="H">
      <formula>NOT(ISERROR(SEARCH("H",V44)))</formula>
    </cfRule>
    <cfRule type="containsText" dxfId="2136" priority="1700" operator="containsText" text="B">
      <formula>NOT(ISERROR(SEARCH("B",V44)))</formula>
    </cfRule>
  </conditionalFormatting>
  <conditionalFormatting sqref="U46">
    <cfRule type="containsText" dxfId="2135" priority="1029" operator="containsText" text="M">
      <formula>NOT(ISERROR(SEARCH("M",U46)))</formula>
    </cfRule>
    <cfRule type="containsText" dxfId="2134" priority="1030" operator="containsText" text="K">
      <formula>NOT(ISERROR(SEARCH("K",U46)))</formula>
    </cfRule>
    <cfRule type="containsText" dxfId="2133" priority="1031" operator="containsText" text="H">
      <formula>NOT(ISERROR(SEARCH("H",U46)))</formula>
    </cfRule>
    <cfRule type="containsText" dxfId="2132" priority="1032" operator="containsText" text="B">
      <formula>NOT(ISERROR(SEARCH("B",U46)))</formula>
    </cfRule>
  </conditionalFormatting>
  <conditionalFormatting sqref="V46">
    <cfRule type="containsText" dxfId="2131" priority="1025" operator="containsText" text="M">
      <formula>NOT(ISERROR(SEARCH("M",V46)))</formula>
    </cfRule>
    <cfRule type="containsText" dxfId="2130" priority="1026" operator="containsText" text="K">
      <formula>NOT(ISERROR(SEARCH("K",V46)))</formula>
    </cfRule>
    <cfRule type="containsText" dxfId="2129" priority="1027" operator="containsText" text="H">
      <formula>NOT(ISERROR(SEARCH("H",V46)))</formula>
    </cfRule>
    <cfRule type="containsText" dxfId="2128" priority="1028" operator="containsText" text="B">
      <formula>NOT(ISERROR(SEARCH("B",V46)))</formula>
    </cfRule>
  </conditionalFormatting>
  <conditionalFormatting sqref="U48">
    <cfRule type="containsText" dxfId="2127" priority="1017" operator="containsText" text="M">
      <formula>NOT(ISERROR(SEARCH("M",U48)))</formula>
    </cfRule>
    <cfRule type="containsText" dxfId="2126" priority="1018" operator="containsText" text="K">
      <formula>NOT(ISERROR(SEARCH("K",U48)))</formula>
    </cfRule>
    <cfRule type="containsText" dxfId="2125" priority="1019" operator="containsText" text="H">
      <formula>NOT(ISERROR(SEARCH("H",U48)))</formula>
    </cfRule>
    <cfRule type="containsText" dxfId="2124" priority="1020" operator="containsText" text="B">
      <formula>NOT(ISERROR(SEARCH("B",U48)))</formula>
    </cfRule>
  </conditionalFormatting>
  <conditionalFormatting sqref="V48">
    <cfRule type="containsText" dxfId="2123" priority="1021" operator="containsText" text="M">
      <formula>NOT(ISERROR(SEARCH("M",V48)))</formula>
    </cfRule>
    <cfRule type="containsText" dxfId="2122" priority="1022" operator="containsText" text="K">
      <formula>NOT(ISERROR(SEARCH("K",V48)))</formula>
    </cfRule>
    <cfRule type="containsText" dxfId="2121" priority="1023" operator="containsText" text="H">
      <formula>NOT(ISERROR(SEARCH("H",V48)))</formula>
    </cfRule>
    <cfRule type="containsText" dxfId="2120" priority="1024" operator="containsText" text="B">
      <formula>NOT(ISERROR(SEARCH("B",V48)))</formula>
    </cfRule>
  </conditionalFormatting>
  <conditionalFormatting sqref="U49:V49">
    <cfRule type="containsText" dxfId="2119" priority="1013" operator="containsText" text="M">
      <formula>NOT(ISERROR(SEARCH("M",U49)))</formula>
    </cfRule>
    <cfRule type="containsText" dxfId="2118" priority="1014" operator="containsText" text="K">
      <formula>NOT(ISERROR(SEARCH("K",U49)))</formula>
    </cfRule>
    <cfRule type="containsText" dxfId="2117" priority="1015" operator="containsText" text="H">
      <formula>NOT(ISERROR(SEARCH("H",U49)))</formula>
    </cfRule>
    <cfRule type="containsText" dxfId="2116" priority="1016" operator="containsText" text="B">
      <formula>NOT(ISERROR(SEARCH("B",U49)))</formula>
    </cfRule>
  </conditionalFormatting>
  <conditionalFormatting sqref="U50:V50">
    <cfRule type="containsText" dxfId="2115" priority="1009" operator="containsText" text="M">
      <formula>NOT(ISERROR(SEARCH("M",U50)))</formula>
    </cfRule>
    <cfRule type="containsText" dxfId="2114" priority="1010" operator="containsText" text="K">
      <formula>NOT(ISERROR(SEARCH("K",U50)))</formula>
    </cfRule>
    <cfRule type="containsText" dxfId="2113" priority="1011" operator="containsText" text="H">
      <formula>NOT(ISERROR(SEARCH("H",U50)))</formula>
    </cfRule>
    <cfRule type="containsText" dxfId="2112" priority="1012" operator="containsText" text="B">
      <formula>NOT(ISERROR(SEARCH("B",U50)))</formula>
    </cfRule>
  </conditionalFormatting>
  <conditionalFormatting sqref="U51">
    <cfRule type="containsText" dxfId="2111" priority="1005" operator="containsText" text="M">
      <formula>NOT(ISERROR(SEARCH("M",U51)))</formula>
    </cfRule>
    <cfRule type="containsText" dxfId="2110" priority="1006" operator="containsText" text="K">
      <formula>NOT(ISERROR(SEARCH("K",U51)))</formula>
    </cfRule>
    <cfRule type="containsText" dxfId="2109" priority="1007" operator="containsText" text="H">
      <formula>NOT(ISERROR(SEARCH("H",U51)))</formula>
    </cfRule>
    <cfRule type="containsText" dxfId="2108" priority="1008" operator="containsText" text="B">
      <formula>NOT(ISERROR(SEARCH("B",U51)))</formula>
    </cfRule>
  </conditionalFormatting>
  <conditionalFormatting sqref="V51">
    <cfRule type="containsText" dxfId="2107" priority="1997" operator="containsText" text="M">
      <formula>NOT(ISERROR(SEARCH("M",V51)))</formula>
    </cfRule>
    <cfRule type="containsText" dxfId="2106" priority="1998" operator="containsText" text="K">
      <formula>NOT(ISERROR(SEARCH("K",V51)))</formula>
    </cfRule>
    <cfRule type="containsText" dxfId="2105" priority="1999" operator="containsText" text="H">
      <formula>NOT(ISERROR(SEARCH("H",V51)))</formula>
    </cfRule>
    <cfRule type="containsText" dxfId="2104" priority="2000" operator="containsText" text="B">
      <formula>NOT(ISERROR(SEARCH("B",V51)))</formula>
    </cfRule>
  </conditionalFormatting>
  <conditionalFormatting sqref="U52">
    <cfRule type="containsText" dxfId="2103" priority="1001" operator="containsText" text="M">
      <formula>NOT(ISERROR(SEARCH("M",U52)))</formula>
    </cfRule>
    <cfRule type="containsText" dxfId="2102" priority="1002" operator="containsText" text="K">
      <formula>NOT(ISERROR(SEARCH("K",U52)))</formula>
    </cfRule>
    <cfRule type="containsText" dxfId="2101" priority="1003" operator="containsText" text="H">
      <formula>NOT(ISERROR(SEARCH("H",U52)))</formula>
    </cfRule>
    <cfRule type="containsText" dxfId="2100" priority="1004" operator="containsText" text="B">
      <formula>NOT(ISERROR(SEARCH("B",U52)))</formula>
    </cfRule>
  </conditionalFormatting>
  <conditionalFormatting sqref="V52">
    <cfRule type="containsText" dxfId="2099" priority="997" operator="containsText" text="M">
      <formula>NOT(ISERROR(SEARCH("M",V52)))</formula>
    </cfRule>
    <cfRule type="containsText" dxfId="2098" priority="998" operator="containsText" text="K">
      <formula>NOT(ISERROR(SEARCH("K",V52)))</formula>
    </cfRule>
    <cfRule type="containsText" dxfId="2097" priority="999" operator="containsText" text="H">
      <formula>NOT(ISERROR(SEARCH("H",V52)))</formula>
    </cfRule>
    <cfRule type="containsText" dxfId="2096" priority="1000" operator="containsText" text="B">
      <formula>NOT(ISERROR(SEARCH("B",V52)))</formula>
    </cfRule>
  </conditionalFormatting>
  <conditionalFormatting sqref="U53">
    <cfRule type="containsText" dxfId="2095" priority="993" operator="containsText" text="M">
      <formula>NOT(ISERROR(SEARCH("M",U53)))</formula>
    </cfRule>
    <cfRule type="containsText" dxfId="2094" priority="994" operator="containsText" text="K">
      <formula>NOT(ISERROR(SEARCH("K",U53)))</formula>
    </cfRule>
    <cfRule type="containsText" dxfId="2093" priority="995" operator="containsText" text="H">
      <formula>NOT(ISERROR(SEARCH("H",U53)))</formula>
    </cfRule>
    <cfRule type="containsText" dxfId="2092" priority="996" operator="containsText" text="B">
      <formula>NOT(ISERROR(SEARCH("B",U53)))</formula>
    </cfRule>
  </conditionalFormatting>
  <conditionalFormatting sqref="V53">
    <cfRule type="containsText" dxfId="2091" priority="1993" operator="containsText" text="M">
      <formula>NOT(ISERROR(SEARCH("M",V53)))</formula>
    </cfRule>
    <cfRule type="containsText" dxfId="2090" priority="1994" operator="containsText" text="K">
      <formula>NOT(ISERROR(SEARCH("K",V53)))</formula>
    </cfRule>
    <cfRule type="containsText" dxfId="2089" priority="1995" operator="containsText" text="H">
      <formula>NOT(ISERROR(SEARCH("H",V53)))</formula>
    </cfRule>
    <cfRule type="containsText" dxfId="2088" priority="1996" operator="containsText" text="B">
      <formula>NOT(ISERROR(SEARCH("B",V53)))</formula>
    </cfRule>
  </conditionalFormatting>
  <conditionalFormatting sqref="U65:V65">
    <cfRule type="containsText" dxfId="2087" priority="977" operator="containsText" text="M">
      <formula>NOT(ISERROR(SEARCH("M",U65)))</formula>
    </cfRule>
    <cfRule type="containsText" dxfId="2086" priority="978" operator="containsText" text="K">
      <formula>NOT(ISERROR(SEARCH("K",U65)))</formula>
    </cfRule>
    <cfRule type="containsText" dxfId="2085" priority="979" operator="containsText" text="H">
      <formula>NOT(ISERROR(SEARCH("H",U65)))</formula>
    </cfRule>
    <cfRule type="containsText" dxfId="2084" priority="980" operator="containsText" text="B">
      <formula>NOT(ISERROR(SEARCH("B",U65)))</formula>
    </cfRule>
  </conditionalFormatting>
  <conditionalFormatting sqref="V67">
    <cfRule type="containsText" dxfId="2083" priority="1913" operator="containsText" text="M">
      <formula>NOT(ISERROR(SEARCH("M",V67)))</formula>
    </cfRule>
    <cfRule type="containsText" dxfId="2082" priority="1914" operator="containsText" text="K">
      <formula>NOT(ISERROR(SEARCH("K",V67)))</formula>
    </cfRule>
    <cfRule type="containsText" dxfId="2081" priority="1915" operator="containsText" text="H">
      <formula>NOT(ISERROR(SEARCH("H",V67)))</formula>
    </cfRule>
    <cfRule type="containsText" dxfId="2080" priority="1916" operator="containsText" text="B">
      <formula>NOT(ISERROR(SEARCH("B",V67)))</formula>
    </cfRule>
  </conditionalFormatting>
  <conditionalFormatting sqref="V68">
    <cfRule type="containsText" dxfId="2079" priority="1989" operator="containsText" text="M">
      <formula>NOT(ISERROR(SEARCH("M",V68)))</formula>
    </cfRule>
    <cfRule type="containsText" dxfId="2078" priority="1990" operator="containsText" text="K">
      <formula>NOT(ISERROR(SEARCH("K",V68)))</formula>
    </cfRule>
    <cfRule type="containsText" dxfId="2077" priority="1991" operator="containsText" text="H">
      <formula>NOT(ISERROR(SEARCH("H",V68)))</formula>
    </cfRule>
    <cfRule type="containsText" dxfId="2076" priority="1992" operator="containsText" text="B">
      <formula>NOT(ISERROR(SEARCH("B",V68)))</formula>
    </cfRule>
  </conditionalFormatting>
  <conditionalFormatting sqref="V69">
    <cfRule type="containsText" dxfId="2075" priority="1909" operator="containsText" text="M">
      <formula>NOT(ISERROR(SEARCH("M",V69)))</formula>
    </cfRule>
    <cfRule type="containsText" dxfId="2074" priority="1910" operator="containsText" text="K">
      <formula>NOT(ISERROR(SEARCH("K",V69)))</formula>
    </cfRule>
    <cfRule type="containsText" dxfId="2073" priority="1911" operator="containsText" text="H">
      <formula>NOT(ISERROR(SEARCH("H",V69)))</formula>
    </cfRule>
    <cfRule type="containsText" dxfId="2072" priority="1912" operator="containsText" text="B">
      <formula>NOT(ISERROR(SEARCH("B",V69)))</formula>
    </cfRule>
  </conditionalFormatting>
  <conditionalFormatting sqref="V71">
    <cfRule type="containsText" dxfId="2071" priority="1905" operator="containsText" text="M">
      <formula>NOT(ISERROR(SEARCH("M",V71)))</formula>
    </cfRule>
    <cfRule type="containsText" dxfId="2070" priority="1906" operator="containsText" text="K">
      <formula>NOT(ISERROR(SEARCH("K",V71)))</formula>
    </cfRule>
    <cfRule type="containsText" dxfId="2069" priority="1907" operator="containsText" text="H">
      <formula>NOT(ISERROR(SEARCH("H",V71)))</formula>
    </cfRule>
    <cfRule type="containsText" dxfId="2068" priority="1908" operator="containsText" text="B">
      <formula>NOT(ISERROR(SEARCH("B",V71)))</formula>
    </cfRule>
  </conditionalFormatting>
  <conditionalFormatting sqref="V72">
    <cfRule type="containsText" dxfId="2067" priority="1901" operator="containsText" text="M">
      <formula>NOT(ISERROR(SEARCH("M",V72)))</formula>
    </cfRule>
    <cfRule type="containsText" dxfId="2066" priority="1902" operator="containsText" text="K">
      <formula>NOT(ISERROR(SEARCH("K",V72)))</formula>
    </cfRule>
    <cfRule type="containsText" dxfId="2065" priority="1903" operator="containsText" text="H">
      <formula>NOT(ISERROR(SEARCH("H",V72)))</formula>
    </cfRule>
    <cfRule type="containsText" dxfId="2064" priority="1904" operator="containsText" text="B">
      <formula>NOT(ISERROR(SEARCH("B",V72)))</formula>
    </cfRule>
  </conditionalFormatting>
  <conditionalFormatting sqref="Q91">
    <cfRule type="containsText" dxfId="2063" priority="1645" operator="containsText" text="B">
      <formula>NOT(ISERROR(SEARCH("B",Q91)))</formula>
    </cfRule>
    <cfRule type="containsText" dxfId="2062" priority="1646" operator="containsText" text="H">
      <formula>NOT(ISERROR(SEARCH("H",Q91)))</formula>
    </cfRule>
    <cfRule type="containsText" dxfId="2061" priority="1647" operator="containsText" text="K">
      <formula>NOT(ISERROR(SEARCH("K",Q91)))</formula>
    </cfRule>
    <cfRule type="containsText" dxfId="2060" priority="1648" operator="containsText" text="M">
      <formula>NOT(ISERROR(SEARCH("M",Q91)))</formula>
    </cfRule>
  </conditionalFormatting>
  <conditionalFormatting sqref="Q92">
    <cfRule type="containsText" dxfId="2059" priority="1641" operator="containsText" text="B">
      <formula>NOT(ISERROR(SEARCH("B",Q92)))</formula>
    </cfRule>
    <cfRule type="containsText" dxfId="2058" priority="1642" operator="containsText" text="H">
      <formula>NOT(ISERROR(SEARCH("H",Q92)))</formula>
    </cfRule>
    <cfRule type="containsText" dxfId="2057" priority="1643" operator="containsText" text="K">
      <formula>NOT(ISERROR(SEARCH("K",Q92)))</formula>
    </cfRule>
    <cfRule type="containsText" dxfId="2056" priority="1644" operator="containsText" text="M">
      <formula>NOT(ISERROR(SEARCH("M",Q92)))</formula>
    </cfRule>
  </conditionalFormatting>
  <conditionalFormatting sqref="Q95">
    <cfRule type="containsText" dxfId="2055" priority="1637" operator="containsText" text="B">
      <formula>NOT(ISERROR(SEARCH("B",Q95)))</formula>
    </cfRule>
    <cfRule type="containsText" dxfId="2054" priority="1638" operator="containsText" text="H">
      <formula>NOT(ISERROR(SEARCH("H",Q95)))</formula>
    </cfRule>
    <cfRule type="containsText" dxfId="2053" priority="1639" operator="containsText" text="K">
      <formula>NOT(ISERROR(SEARCH("K",Q95)))</formula>
    </cfRule>
    <cfRule type="containsText" dxfId="2052" priority="1640" operator="containsText" text="M">
      <formula>NOT(ISERROR(SEARCH("M",Q95)))</formula>
    </cfRule>
  </conditionalFormatting>
  <conditionalFormatting sqref="Q96">
    <cfRule type="containsText" dxfId="2051" priority="1633" operator="containsText" text="B">
      <formula>NOT(ISERROR(SEARCH("B",Q96)))</formula>
    </cfRule>
    <cfRule type="containsText" dxfId="2050" priority="1634" operator="containsText" text="H">
      <formula>NOT(ISERROR(SEARCH("H",Q96)))</formula>
    </cfRule>
    <cfRule type="containsText" dxfId="2049" priority="1635" operator="containsText" text="K">
      <formula>NOT(ISERROR(SEARCH("K",Q96)))</formula>
    </cfRule>
    <cfRule type="containsText" dxfId="2048" priority="1636" operator="containsText" text="M">
      <formula>NOT(ISERROR(SEARCH("M",Q96)))</formula>
    </cfRule>
  </conditionalFormatting>
  <conditionalFormatting sqref="Q97">
    <cfRule type="containsText" dxfId="2047" priority="1625" operator="containsText" text="B">
      <formula>NOT(ISERROR(SEARCH("B",Q97)))</formula>
    </cfRule>
    <cfRule type="containsText" dxfId="2046" priority="1626" operator="containsText" text="H">
      <formula>NOT(ISERROR(SEARCH("H",Q97)))</formula>
    </cfRule>
    <cfRule type="containsText" dxfId="2045" priority="1627" operator="containsText" text="K">
      <formula>NOT(ISERROR(SEARCH("K",Q97)))</formula>
    </cfRule>
    <cfRule type="containsText" dxfId="2044" priority="1628" operator="containsText" text="M">
      <formula>NOT(ISERROR(SEARCH("M",Q97)))</formula>
    </cfRule>
    <cfRule type="containsText" dxfId="2043" priority="1629" operator="containsText" text="M">
      <formula>NOT(ISERROR(SEARCH("M",Q97)))</formula>
    </cfRule>
    <cfRule type="containsText" dxfId="2042" priority="1630" operator="containsText" text="K">
      <formula>NOT(ISERROR(SEARCH("K",Q97)))</formula>
    </cfRule>
    <cfRule type="containsText" dxfId="2041" priority="1631" operator="containsText" text="H">
      <formula>NOT(ISERROR(SEARCH("H",Q97)))</formula>
    </cfRule>
    <cfRule type="containsText" dxfId="2040" priority="1632" operator="containsText" text="B">
      <formula>NOT(ISERROR(SEARCH("B",Q97)))</formula>
    </cfRule>
  </conditionalFormatting>
  <conditionalFormatting sqref="Q98">
    <cfRule type="containsText" dxfId="2039" priority="1137" operator="containsText" text="B">
      <formula>NOT(ISERROR(SEARCH("B",Q98)))</formula>
    </cfRule>
    <cfRule type="containsText" dxfId="2038" priority="1138" operator="containsText" text="H">
      <formula>NOT(ISERROR(SEARCH("H",Q98)))</formula>
    </cfRule>
    <cfRule type="containsText" dxfId="2037" priority="1139" operator="containsText" text="K">
      <formula>NOT(ISERROR(SEARCH("K",Q98)))</formula>
    </cfRule>
    <cfRule type="containsText" dxfId="2036" priority="1140" operator="containsText" text="M">
      <formula>NOT(ISERROR(SEARCH("M",Q98)))</formula>
    </cfRule>
    <cfRule type="containsText" dxfId="2035" priority="1141" operator="containsText" text="M">
      <formula>NOT(ISERROR(SEARCH("M",Q98)))</formula>
    </cfRule>
    <cfRule type="containsText" dxfId="2034" priority="1142" operator="containsText" text="K">
      <formula>NOT(ISERROR(SEARCH("K",Q98)))</formula>
    </cfRule>
    <cfRule type="containsText" dxfId="2033" priority="1143" operator="containsText" text="H">
      <formula>NOT(ISERROR(SEARCH("H",Q98)))</formula>
    </cfRule>
    <cfRule type="containsText" dxfId="2032" priority="1144" operator="containsText" text="B">
      <formula>NOT(ISERROR(SEARCH("B",Q98)))</formula>
    </cfRule>
  </conditionalFormatting>
  <conditionalFormatting sqref="V134">
    <cfRule type="containsText" dxfId="2031" priority="1457" operator="containsText" text="M">
      <formula>NOT(ISERROR(SEARCH("M",V134)))</formula>
    </cfRule>
    <cfRule type="containsText" dxfId="2030" priority="1458" operator="containsText" text="K">
      <formula>NOT(ISERROR(SEARCH("K",V134)))</formula>
    </cfRule>
    <cfRule type="containsText" dxfId="2029" priority="1459" operator="containsText" text="H">
      <formula>NOT(ISERROR(SEARCH("H",V134)))</formula>
    </cfRule>
    <cfRule type="containsText" dxfId="2028" priority="1460" operator="containsText" text="B">
      <formula>NOT(ISERROR(SEARCH("B",V134)))</formula>
    </cfRule>
  </conditionalFormatting>
  <conditionalFormatting sqref="V99">
    <cfRule type="containsText" dxfId="2027" priority="1573" operator="containsText" text="M">
      <formula>NOT(ISERROR(SEARCH("M",V99)))</formula>
    </cfRule>
    <cfRule type="containsText" dxfId="2026" priority="1574" operator="containsText" text="K">
      <formula>NOT(ISERROR(SEARCH("K",V99)))</formula>
    </cfRule>
    <cfRule type="containsText" dxfId="2025" priority="1575" operator="containsText" text="H">
      <formula>NOT(ISERROR(SEARCH("H",V99)))</formula>
    </cfRule>
    <cfRule type="containsText" dxfId="2024" priority="1576" operator="containsText" text="B">
      <formula>NOT(ISERROR(SEARCH("B",V99)))</formula>
    </cfRule>
  </conditionalFormatting>
  <conditionalFormatting sqref="V100">
    <cfRule type="containsText" dxfId="2023" priority="1569" operator="containsText" text="M">
      <formula>NOT(ISERROR(SEARCH("M",V100)))</formula>
    </cfRule>
    <cfRule type="containsText" dxfId="2022" priority="1570" operator="containsText" text="K">
      <formula>NOT(ISERROR(SEARCH("K",V100)))</formula>
    </cfRule>
    <cfRule type="containsText" dxfId="2021" priority="1571" operator="containsText" text="H">
      <formula>NOT(ISERROR(SEARCH("H",V100)))</formula>
    </cfRule>
    <cfRule type="containsText" dxfId="2020" priority="1572" operator="containsText" text="B">
      <formula>NOT(ISERROR(SEARCH("B",V100)))</formula>
    </cfRule>
  </conditionalFormatting>
  <conditionalFormatting sqref="Q101">
    <cfRule type="containsText" dxfId="2019" priority="1621" operator="containsText" text="B">
      <formula>NOT(ISERROR(SEARCH("B",Q101)))</formula>
    </cfRule>
    <cfRule type="containsText" dxfId="2018" priority="1622" operator="containsText" text="H">
      <formula>NOT(ISERROR(SEARCH("H",Q101)))</formula>
    </cfRule>
    <cfRule type="containsText" dxfId="2017" priority="1623" operator="containsText" text="K">
      <formula>NOT(ISERROR(SEARCH("K",Q101)))</formula>
    </cfRule>
    <cfRule type="containsText" dxfId="2016" priority="1624" operator="containsText" text="M">
      <formula>NOT(ISERROR(SEARCH("M",Q101)))</formula>
    </cfRule>
  </conditionalFormatting>
  <conditionalFormatting sqref="V101">
    <cfRule type="containsText" dxfId="2015" priority="1565" operator="containsText" text="M">
      <formula>NOT(ISERROR(SEARCH("M",V101)))</formula>
    </cfRule>
    <cfRule type="containsText" dxfId="2014" priority="1566" operator="containsText" text="K">
      <formula>NOT(ISERROR(SEARCH("K",V101)))</formula>
    </cfRule>
    <cfRule type="containsText" dxfId="2013" priority="1567" operator="containsText" text="H">
      <formula>NOT(ISERROR(SEARCH("H",V101)))</formula>
    </cfRule>
    <cfRule type="containsText" dxfId="2012" priority="1568" operator="containsText" text="B">
      <formula>NOT(ISERROR(SEARCH("B",V101)))</formula>
    </cfRule>
  </conditionalFormatting>
  <conditionalFormatting sqref="V102">
    <cfRule type="containsText" dxfId="2011" priority="1557" operator="containsText" text="M">
      <formula>NOT(ISERROR(SEARCH("M",V102)))</formula>
    </cfRule>
    <cfRule type="containsText" dxfId="2010" priority="1558" operator="containsText" text="K">
      <formula>NOT(ISERROR(SEARCH("K",V102)))</formula>
    </cfRule>
    <cfRule type="containsText" dxfId="2009" priority="1559" operator="containsText" text="H">
      <formula>NOT(ISERROR(SEARCH("H",V102)))</formula>
    </cfRule>
    <cfRule type="containsText" dxfId="2008" priority="1560" operator="containsText" text="B">
      <formula>NOT(ISERROR(SEARCH("B",V102)))</formula>
    </cfRule>
  </conditionalFormatting>
  <conditionalFormatting sqref="Q103">
    <cfRule type="containsText" dxfId="2007" priority="1617" operator="containsText" text="B">
      <formula>NOT(ISERROR(SEARCH("B",Q103)))</formula>
    </cfRule>
    <cfRule type="containsText" dxfId="2006" priority="1618" operator="containsText" text="H">
      <formula>NOT(ISERROR(SEARCH("H",Q103)))</formula>
    </cfRule>
    <cfRule type="containsText" dxfId="2005" priority="1619" operator="containsText" text="K">
      <formula>NOT(ISERROR(SEARCH("K",Q103)))</formula>
    </cfRule>
    <cfRule type="containsText" dxfId="2004" priority="1620" operator="containsText" text="M">
      <formula>NOT(ISERROR(SEARCH("M",Q103)))</formula>
    </cfRule>
  </conditionalFormatting>
  <conditionalFormatting sqref="V103">
    <cfRule type="containsText" dxfId="2003" priority="1561" operator="containsText" text="M">
      <formula>NOT(ISERROR(SEARCH("M",V103)))</formula>
    </cfRule>
    <cfRule type="containsText" dxfId="2002" priority="1562" operator="containsText" text="K">
      <formula>NOT(ISERROR(SEARCH("K",V103)))</formula>
    </cfRule>
    <cfRule type="containsText" dxfId="2001" priority="1563" operator="containsText" text="H">
      <formula>NOT(ISERROR(SEARCH("H",V103)))</formula>
    </cfRule>
    <cfRule type="containsText" dxfId="2000" priority="1564" operator="containsText" text="B">
      <formula>NOT(ISERROR(SEARCH("B",V103)))</formula>
    </cfRule>
  </conditionalFormatting>
  <conditionalFormatting sqref="Q104">
    <cfRule type="containsText" dxfId="1999" priority="1613" operator="containsText" text="B">
      <formula>NOT(ISERROR(SEARCH("B",Q104)))</formula>
    </cfRule>
    <cfRule type="containsText" dxfId="1998" priority="1614" operator="containsText" text="H">
      <formula>NOT(ISERROR(SEARCH("H",Q104)))</formula>
    </cfRule>
    <cfRule type="containsText" dxfId="1997" priority="1615" operator="containsText" text="K">
      <formula>NOT(ISERROR(SEARCH("K",Q104)))</formula>
    </cfRule>
    <cfRule type="containsText" dxfId="1996" priority="1616" operator="containsText" text="M">
      <formula>NOT(ISERROR(SEARCH("M",Q104)))</formula>
    </cfRule>
  </conditionalFormatting>
  <conditionalFormatting sqref="V104">
    <cfRule type="containsText" dxfId="1995" priority="1553" operator="containsText" text="M">
      <formula>NOT(ISERROR(SEARCH("M",V104)))</formula>
    </cfRule>
    <cfRule type="containsText" dxfId="1994" priority="1554" operator="containsText" text="K">
      <formula>NOT(ISERROR(SEARCH("K",V104)))</formula>
    </cfRule>
    <cfRule type="containsText" dxfId="1993" priority="1555" operator="containsText" text="H">
      <formula>NOT(ISERROR(SEARCH("H",V104)))</formula>
    </cfRule>
    <cfRule type="containsText" dxfId="1992" priority="1556" operator="containsText" text="B">
      <formula>NOT(ISERROR(SEARCH("B",V104)))</formula>
    </cfRule>
  </conditionalFormatting>
  <conditionalFormatting sqref="Q105">
    <cfRule type="containsText" dxfId="1991" priority="1609" operator="containsText" text="B">
      <formula>NOT(ISERROR(SEARCH("B",Q105)))</formula>
    </cfRule>
    <cfRule type="containsText" dxfId="1990" priority="1610" operator="containsText" text="H">
      <formula>NOT(ISERROR(SEARCH("H",Q105)))</formula>
    </cfRule>
    <cfRule type="containsText" dxfId="1989" priority="1611" operator="containsText" text="K">
      <formula>NOT(ISERROR(SEARCH("K",Q105)))</formula>
    </cfRule>
    <cfRule type="containsText" dxfId="1988" priority="1612" operator="containsText" text="M">
      <formula>NOT(ISERROR(SEARCH("M",Q105)))</formula>
    </cfRule>
  </conditionalFormatting>
  <conditionalFormatting sqref="V105">
    <cfRule type="containsText" dxfId="1987" priority="1549" operator="containsText" text="M">
      <formula>NOT(ISERROR(SEARCH("M",V105)))</formula>
    </cfRule>
    <cfRule type="containsText" dxfId="1986" priority="1550" operator="containsText" text="K">
      <formula>NOT(ISERROR(SEARCH("K",V105)))</formula>
    </cfRule>
    <cfRule type="containsText" dxfId="1985" priority="1551" operator="containsText" text="H">
      <formula>NOT(ISERROR(SEARCH("H",V105)))</formula>
    </cfRule>
    <cfRule type="containsText" dxfId="1984" priority="1552" operator="containsText" text="B">
      <formula>NOT(ISERROR(SEARCH("B",V105)))</formula>
    </cfRule>
  </conditionalFormatting>
  <conditionalFormatting sqref="Q106">
    <cfRule type="containsText" dxfId="1983" priority="1605" operator="containsText" text="B">
      <formula>NOT(ISERROR(SEARCH("B",Q106)))</formula>
    </cfRule>
    <cfRule type="containsText" dxfId="1982" priority="1606" operator="containsText" text="H">
      <formula>NOT(ISERROR(SEARCH("H",Q106)))</formula>
    </cfRule>
    <cfRule type="containsText" dxfId="1981" priority="1607" operator="containsText" text="K">
      <formula>NOT(ISERROR(SEARCH("K",Q106)))</formula>
    </cfRule>
    <cfRule type="containsText" dxfId="1980" priority="1608" operator="containsText" text="M">
      <formula>NOT(ISERROR(SEARCH("M",Q106)))</formula>
    </cfRule>
  </conditionalFormatting>
  <conditionalFormatting sqref="V106">
    <cfRule type="containsText" dxfId="1979" priority="1545" operator="containsText" text="M">
      <formula>NOT(ISERROR(SEARCH("M",V106)))</formula>
    </cfRule>
    <cfRule type="containsText" dxfId="1978" priority="1546" operator="containsText" text="K">
      <formula>NOT(ISERROR(SEARCH("K",V106)))</formula>
    </cfRule>
    <cfRule type="containsText" dxfId="1977" priority="1547" operator="containsText" text="H">
      <formula>NOT(ISERROR(SEARCH("H",V106)))</formula>
    </cfRule>
    <cfRule type="containsText" dxfId="1976" priority="1548" operator="containsText" text="B">
      <formula>NOT(ISERROR(SEARCH("B",V106)))</formula>
    </cfRule>
  </conditionalFormatting>
  <conditionalFormatting sqref="Q107">
    <cfRule type="containsText" dxfId="1975" priority="1601" operator="containsText" text="B">
      <formula>NOT(ISERROR(SEARCH("B",Q107)))</formula>
    </cfRule>
    <cfRule type="containsText" dxfId="1974" priority="1602" operator="containsText" text="H">
      <formula>NOT(ISERROR(SEARCH("H",Q107)))</formula>
    </cfRule>
    <cfRule type="containsText" dxfId="1973" priority="1603" operator="containsText" text="K">
      <formula>NOT(ISERROR(SEARCH("K",Q107)))</formula>
    </cfRule>
    <cfRule type="containsText" dxfId="1972" priority="1604" operator="containsText" text="M">
      <formula>NOT(ISERROR(SEARCH("M",Q107)))</formula>
    </cfRule>
  </conditionalFormatting>
  <conditionalFormatting sqref="U107">
    <cfRule type="containsText" dxfId="1971" priority="937" operator="containsText" text="M">
      <formula>NOT(ISERROR(SEARCH("M",U107)))</formula>
    </cfRule>
    <cfRule type="containsText" dxfId="1970" priority="938" operator="containsText" text="K">
      <formula>NOT(ISERROR(SEARCH("K",U107)))</formula>
    </cfRule>
    <cfRule type="containsText" dxfId="1969" priority="939" operator="containsText" text="H">
      <formula>NOT(ISERROR(SEARCH("H",U107)))</formula>
    </cfRule>
    <cfRule type="containsText" dxfId="1968" priority="940" operator="containsText" text="B">
      <formula>NOT(ISERROR(SEARCH("B",U107)))</formula>
    </cfRule>
  </conditionalFormatting>
  <conditionalFormatting sqref="V107">
    <cfRule type="containsText" dxfId="1967" priority="1541" operator="containsText" text="M">
      <formula>NOT(ISERROR(SEARCH("M",V107)))</formula>
    </cfRule>
    <cfRule type="containsText" dxfId="1966" priority="1542" operator="containsText" text="K">
      <formula>NOT(ISERROR(SEARCH("K",V107)))</formula>
    </cfRule>
    <cfRule type="containsText" dxfId="1965" priority="1543" operator="containsText" text="H">
      <formula>NOT(ISERROR(SEARCH("H",V107)))</formula>
    </cfRule>
    <cfRule type="containsText" dxfId="1964" priority="1544" operator="containsText" text="B">
      <formula>NOT(ISERROR(SEARCH("B",V107)))</formula>
    </cfRule>
  </conditionalFormatting>
  <conditionalFormatting sqref="Q108">
    <cfRule type="containsText" dxfId="1963" priority="1597" operator="containsText" text="B">
      <formula>NOT(ISERROR(SEARCH("B",Q108)))</formula>
    </cfRule>
    <cfRule type="containsText" dxfId="1962" priority="1598" operator="containsText" text="H">
      <formula>NOT(ISERROR(SEARCH("H",Q108)))</formula>
    </cfRule>
    <cfRule type="containsText" dxfId="1961" priority="1599" operator="containsText" text="K">
      <formula>NOT(ISERROR(SEARCH("K",Q108)))</formula>
    </cfRule>
    <cfRule type="containsText" dxfId="1960" priority="1600" operator="containsText" text="M">
      <formula>NOT(ISERROR(SEARCH("M",Q108)))</formula>
    </cfRule>
  </conditionalFormatting>
  <conditionalFormatting sqref="V108">
    <cfRule type="containsText" dxfId="1959" priority="1537" operator="containsText" text="M">
      <formula>NOT(ISERROR(SEARCH("M",V108)))</formula>
    </cfRule>
    <cfRule type="containsText" dxfId="1958" priority="1538" operator="containsText" text="K">
      <formula>NOT(ISERROR(SEARCH("K",V108)))</formula>
    </cfRule>
    <cfRule type="containsText" dxfId="1957" priority="1539" operator="containsText" text="H">
      <formula>NOT(ISERROR(SEARCH("H",V108)))</formula>
    </cfRule>
    <cfRule type="containsText" dxfId="1956" priority="1540" operator="containsText" text="B">
      <formula>NOT(ISERROR(SEARCH("B",V108)))</formula>
    </cfRule>
  </conditionalFormatting>
  <conditionalFormatting sqref="Q109">
    <cfRule type="containsText" dxfId="1955" priority="1593" operator="containsText" text="B">
      <formula>NOT(ISERROR(SEARCH("B",Q109)))</formula>
    </cfRule>
    <cfRule type="containsText" dxfId="1954" priority="1594" operator="containsText" text="H">
      <formula>NOT(ISERROR(SEARCH("H",Q109)))</formula>
    </cfRule>
    <cfRule type="containsText" dxfId="1953" priority="1595" operator="containsText" text="K">
      <formula>NOT(ISERROR(SEARCH("K",Q109)))</formula>
    </cfRule>
    <cfRule type="containsText" dxfId="1952" priority="1596" operator="containsText" text="M">
      <formula>NOT(ISERROR(SEARCH("M",Q109)))</formula>
    </cfRule>
  </conditionalFormatting>
  <conditionalFormatting sqref="V109">
    <cfRule type="containsText" dxfId="1951" priority="1533" operator="containsText" text="M">
      <formula>NOT(ISERROR(SEARCH("M",V109)))</formula>
    </cfRule>
    <cfRule type="containsText" dxfId="1950" priority="1534" operator="containsText" text="K">
      <formula>NOT(ISERROR(SEARCH("K",V109)))</formula>
    </cfRule>
    <cfRule type="containsText" dxfId="1949" priority="1535" operator="containsText" text="H">
      <formula>NOT(ISERROR(SEARCH("H",V109)))</formula>
    </cfRule>
    <cfRule type="containsText" dxfId="1948" priority="1536" operator="containsText" text="B">
      <formula>NOT(ISERROR(SEARCH("B",V109)))</formula>
    </cfRule>
  </conditionalFormatting>
  <conditionalFormatting sqref="V110">
    <cfRule type="containsText" dxfId="1947" priority="1529" operator="containsText" text="M">
      <formula>NOT(ISERROR(SEARCH("M",V110)))</formula>
    </cfRule>
    <cfRule type="containsText" dxfId="1946" priority="1530" operator="containsText" text="K">
      <formula>NOT(ISERROR(SEARCH("K",V110)))</formula>
    </cfRule>
    <cfRule type="containsText" dxfId="1945" priority="1531" operator="containsText" text="H">
      <formula>NOT(ISERROR(SEARCH("H",V110)))</formula>
    </cfRule>
    <cfRule type="containsText" dxfId="1944" priority="1532" operator="containsText" text="B">
      <formula>NOT(ISERROR(SEARCH("B",V110)))</formula>
    </cfRule>
  </conditionalFormatting>
  <conditionalFormatting sqref="O111">
    <cfRule type="containsText" dxfId="1943" priority="1769" operator="containsText" text="M">
      <formula>NOT(ISERROR(SEARCH("M",O111)))</formula>
    </cfRule>
    <cfRule type="containsText" dxfId="1942" priority="1770" operator="containsText" text="K">
      <formula>NOT(ISERROR(SEARCH("K",O111)))</formula>
    </cfRule>
    <cfRule type="containsText" dxfId="1941" priority="1771" operator="containsText" text="H">
      <formula>NOT(ISERROR(SEARCH("H",O111)))</formula>
    </cfRule>
    <cfRule type="containsText" dxfId="1940" priority="1772" operator="containsText" text="B">
      <formula>NOT(ISERROR(SEARCH("B",O111)))</formula>
    </cfRule>
  </conditionalFormatting>
  <conditionalFormatting sqref="V111">
    <cfRule type="containsText" dxfId="1939" priority="1525" operator="containsText" text="M">
      <formula>NOT(ISERROR(SEARCH("M",V111)))</formula>
    </cfRule>
    <cfRule type="containsText" dxfId="1938" priority="1526" operator="containsText" text="K">
      <formula>NOT(ISERROR(SEARCH("K",V111)))</formula>
    </cfRule>
    <cfRule type="containsText" dxfId="1937" priority="1527" operator="containsText" text="H">
      <formula>NOT(ISERROR(SEARCH("H",V111)))</formula>
    </cfRule>
    <cfRule type="containsText" dxfId="1936" priority="1528" operator="containsText" text="B">
      <formula>NOT(ISERROR(SEARCH("B",V111)))</formula>
    </cfRule>
  </conditionalFormatting>
  <conditionalFormatting sqref="V112">
    <cfRule type="containsText" dxfId="1935" priority="1521" operator="containsText" text="M">
      <formula>NOT(ISERROR(SEARCH("M",V112)))</formula>
    </cfRule>
    <cfRule type="containsText" dxfId="1934" priority="1522" operator="containsText" text="K">
      <formula>NOT(ISERROR(SEARCH("K",V112)))</formula>
    </cfRule>
    <cfRule type="containsText" dxfId="1933" priority="1523" operator="containsText" text="H">
      <formula>NOT(ISERROR(SEARCH("H",V112)))</formula>
    </cfRule>
    <cfRule type="containsText" dxfId="1932" priority="1524" operator="containsText" text="B">
      <formula>NOT(ISERROR(SEARCH("B",V112)))</formula>
    </cfRule>
  </conditionalFormatting>
  <conditionalFormatting sqref="O113">
    <cfRule type="containsText" dxfId="1931" priority="1765" operator="containsText" text="M">
      <formula>NOT(ISERROR(SEARCH("M",O113)))</formula>
    </cfRule>
    <cfRule type="containsText" dxfId="1930" priority="1766" operator="containsText" text="K">
      <formula>NOT(ISERROR(SEARCH("K",O113)))</formula>
    </cfRule>
    <cfRule type="containsText" dxfId="1929" priority="1767" operator="containsText" text="H">
      <formula>NOT(ISERROR(SEARCH("H",O113)))</formula>
    </cfRule>
    <cfRule type="containsText" dxfId="1928" priority="1768" operator="containsText" text="B">
      <formula>NOT(ISERROR(SEARCH("B",O113)))</formula>
    </cfRule>
  </conditionalFormatting>
  <conditionalFormatting sqref="V113">
    <cfRule type="containsText" dxfId="1927" priority="1517" operator="containsText" text="M">
      <formula>NOT(ISERROR(SEARCH("M",V113)))</formula>
    </cfRule>
    <cfRule type="containsText" dxfId="1926" priority="1518" operator="containsText" text="K">
      <formula>NOT(ISERROR(SEARCH("K",V113)))</formula>
    </cfRule>
    <cfRule type="containsText" dxfId="1925" priority="1519" operator="containsText" text="H">
      <formula>NOT(ISERROR(SEARCH("H",V113)))</formula>
    </cfRule>
    <cfRule type="containsText" dxfId="1924" priority="1520" operator="containsText" text="B">
      <formula>NOT(ISERROR(SEARCH("B",V113)))</formula>
    </cfRule>
  </conditionalFormatting>
  <conditionalFormatting sqref="V114">
    <cfRule type="containsText" dxfId="1923" priority="1513" operator="containsText" text="M">
      <formula>NOT(ISERROR(SEARCH("M",V114)))</formula>
    </cfRule>
    <cfRule type="containsText" dxfId="1922" priority="1514" operator="containsText" text="K">
      <formula>NOT(ISERROR(SEARCH("K",V114)))</formula>
    </cfRule>
    <cfRule type="containsText" dxfId="1921" priority="1515" operator="containsText" text="H">
      <formula>NOT(ISERROR(SEARCH("H",V114)))</formula>
    </cfRule>
    <cfRule type="containsText" dxfId="1920" priority="1516" operator="containsText" text="B">
      <formula>NOT(ISERROR(SEARCH("B",V114)))</formula>
    </cfRule>
  </conditionalFormatting>
  <conditionalFormatting sqref="V115">
    <cfRule type="containsText" dxfId="1919" priority="1509" operator="containsText" text="M">
      <formula>NOT(ISERROR(SEARCH("M",V115)))</formula>
    </cfRule>
    <cfRule type="containsText" dxfId="1918" priority="1510" operator="containsText" text="K">
      <formula>NOT(ISERROR(SEARCH("K",V115)))</formula>
    </cfRule>
    <cfRule type="containsText" dxfId="1917" priority="1511" operator="containsText" text="H">
      <formula>NOT(ISERROR(SEARCH("H",V115)))</formula>
    </cfRule>
    <cfRule type="containsText" dxfId="1916" priority="1512" operator="containsText" text="B">
      <formula>NOT(ISERROR(SEARCH("B",V115)))</formula>
    </cfRule>
  </conditionalFormatting>
  <conditionalFormatting sqref="U116">
    <cfRule type="containsText" dxfId="1915" priority="929" operator="containsText" text="M">
      <formula>NOT(ISERROR(SEARCH("M",U116)))</formula>
    </cfRule>
    <cfRule type="containsText" dxfId="1914" priority="930" operator="containsText" text="K">
      <formula>NOT(ISERROR(SEARCH("K",U116)))</formula>
    </cfRule>
    <cfRule type="containsText" dxfId="1913" priority="931" operator="containsText" text="H">
      <formula>NOT(ISERROR(SEARCH("H",U116)))</formula>
    </cfRule>
    <cfRule type="containsText" dxfId="1912" priority="932" operator="containsText" text="B">
      <formula>NOT(ISERROR(SEARCH("B",U116)))</formula>
    </cfRule>
  </conditionalFormatting>
  <conditionalFormatting sqref="V116">
    <cfRule type="containsText" dxfId="1911" priority="1505" operator="containsText" text="M">
      <formula>NOT(ISERROR(SEARCH("M",V116)))</formula>
    </cfRule>
    <cfRule type="containsText" dxfId="1910" priority="1506" operator="containsText" text="K">
      <formula>NOT(ISERROR(SEARCH("K",V116)))</formula>
    </cfRule>
    <cfRule type="containsText" dxfId="1909" priority="1507" operator="containsText" text="H">
      <formula>NOT(ISERROR(SEARCH("H",V116)))</formula>
    </cfRule>
    <cfRule type="containsText" dxfId="1908" priority="1508" operator="containsText" text="B">
      <formula>NOT(ISERROR(SEARCH("B",V116)))</formula>
    </cfRule>
  </conditionalFormatting>
  <conditionalFormatting sqref="V117">
    <cfRule type="containsText" dxfId="1907" priority="1501" operator="containsText" text="M">
      <formula>NOT(ISERROR(SEARCH("M",V117)))</formula>
    </cfRule>
    <cfRule type="containsText" dxfId="1906" priority="1502" operator="containsText" text="K">
      <formula>NOT(ISERROR(SEARCH("K",V117)))</formula>
    </cfRule>
    <cfRule type="containsText" dxfId="1905" priority="1503" operator="containsText" text="H">
      <formula>NOT(ISERROR(SEARCH("H",V117)))</formula>
    </cfRule>
    <cfRule type="containsText" dxfId="1904" priority="1504" operator="containsText" text="B">
      <formula>NOT(ISERROR(SEARCH("B",V117)))</formula>
    </cfRule>
  </conditionalFormatting>
  <conditionalFormatting sqref="V118">
    <cfRule type="containsText" dxfId="1903" priority="1497" operator="containsText" text="M">
      <formula>NOT(ISERROR(SEARCH("M",V118)))</formula>
    </cfRule>
    <cfRule type="containsText" dxfId="1902" priority="1498" operator="containsText" text="K">
      <formula>NOT(ISERROR(SEARCH("K",V118)))</formula>
    </cfRule>
    <cfRule type="containsText" dxfId="1901" priority="1499" operator="containsText" text="H">
      <formula>NOT(ISERROR(SEARCH("H",V118)))</formula>
    </cfRule>
    <cfRule type="containsText" dxfId="1900" priority="1500" operator="containsText" text="B">
      <formula>NOT(ISERROR(SEARCH("B",V118)))</formula>
    </cfRule>
  </conditionalFormatting>
  <conditionalFormatting sqref="V119">
    <cfRule type="containsText" dxfId="1899" priority="1493" operator="containsText" text="M">
      <formula>NOT(ISERROR(SEARCH("M",V119)))</formula>
    </cfRule>
    <cfRule type="containsText" dxfId="1898" priority="1494" operator="containsText" text="K">
      <formula>NOT(ISERROR(SEARCH("K",V119)))</formula>
    </cfRule>
    <cfRule type="containsText" dxfId="1897" priority="1495" operator="containsText" text="H">
      <formula>NOT(ISERROR(SEARCH("H",V119)))</formula>
    </cfRule>
    <cfRule type="containsText" dxfId="1896" priority="1496" operator="containsText" text="B">
      <formula>NOT(ISERROR(SEARCH("B",V119)))</formula>
    </cfRule>
  </conditionalFormatting>
  <conditionalFormatting sqref="K120">
    <cfRule type="containsText" dxfId="1895" priority="1845" operator="containsText" text="B">
      <formula>NOT(ISERROR(SEARCH("B",K120)))</formula>
    </cfRule>
    <cfRule type="containsText" dxfId="1894" priority="1846" operator="containsText" text="H">
      <formula>NOT(ISERROR(SEARCH("H",K120)))</formula>
    </cfRule>
    <cfRule type="containsText" dxfId="1893" priority="1847" operator="containsText" text="K">
      <formula>NOT(ISERROR(SEARCH("K",K120)))</formula>
    </cfRule>
    <cfRule type="containsText" dxfId="1892" priority="1848" operator="containsText" text="M">
      <formula>NOT(ISERROR(SEARCH("M",K120)))</formula>
    </cfRule>
    <cfRule type="containsText" dxfId="1891" priority="1849" operator="containsText" text="M">
      <formula>NOT(ISERROR(SEARCH("M",K120)))</formula>
    </cfRule>
    <cfRule type="containsText" dxfId="1890" priority="1850" operator="containsText" text="K">
      <formula>NOT(ISERROR(SEARCH("K",K120)))</formula>
    </cfRule>
    <cfRule type="containsText" dxfId="1889" priority="1851" operator="containsText" text="H">
      <formula>NOT(ISERROR(SEARCH("H",K120)))</formula>
    </cfRule>
    <cfRule type="containsText" dxfId="1888" priority="1852" operator="containsText" text="B">
      <formula>NOT(ISERROR(SEARCH("B",K120)))</formula>
    </cfRule>
    <cfRule type="containsText" dxfId="1887" priority="1853" operator="containsText" text="M">
      <formula>NOT(ISERROR(SEARCH("M",K120)))</formula>
    </cfRule>
    <cfRule type="containsText" dxfId="1886" priority="1854" operator="containsText" text="K">
      <formula>NOT(ISERROR(SEARCH("K",K120)))</formula>
    </cfRule>
    <cfRule type="containsText" dxfId="1885" priority="1855" operator="containsText" text="H">
      <formula>NOT(ISERROR(SEARCH("H",K120)))</formula>
    </cfRule>
    <cfRule type="containsText" dxfId="1884" priority="1856" operator="containsText" text="B">
      <formula>NOT(ISERROR(SEARCH("B",K120)))</formula>
    </cfRule>
  </conditionalFormatting>
  <conditionalFormatting sqref="M120">
    <cfRule type="containsText" dxfId="1883" priority="1801" operator="containsText" text="B">
      <formula>NOT(ISERROR(SEARCH("B",M120)))</formula>
    </cfRule>
    <cfRule type="containsText" dxfId="1882" priority="1802" operator="containsText" text="H">
      <formula>NOT(ISERROR(SEARCH("H",M120)))</formula>
    </cfRule>
    <cfRule type="containsText" dxfId="1881" priority="1803" operator="containsText" text="K">
      <formula>NOT(ISERROR(SEARCH("K",M120)))</formula>
    </cfRule>
    <cfRule type="containsText" dxfId="1880" priority="1804" operator="containsText" text="M">
      <formula>NOT(ISERROR(SEARCH("M",M120)))</formula>
    </cfRule>
    <cfRule type="containsText" dxfId="1879" priority="1805" operator="containsText" text="M">
      <formula>NOT(ISERROR(SEARCH("M",M120)))</formula>
    </cfRule>
    <cfRule type="containsText" dxfId="1878" priority="1806" operator="containsText" text="K">
      <formula>NOT(ISERROR(SEARCH("K",M120)))</formula>
    </cfRule>
    <cfRule type="containsText" dxfId="1877" priority="1807" operator="containsText" text="H">
      <formula>NOT(ISERROR(SEARCH("H",M120)))</formula>
    </cfRule>
    <cfRule type="containsText" dxfId="1876" priority="1808" operator="containsText" text="B">
      <formula>NOT(ISERROR(SEARCH("B",M120)))</formula>
    </cfRule>
    <cfRule type="containsText" dxfId="1875" priority="1809" operator="containsText" text="M">
      <formula>NOT(ISERROR(SEARCH("M",M120)))</formula>
    </cfRule>
    <cfRule type="containsText" dxfId="1874" priority="1810" operator="containsText" text="K">
      <formula>NOT(ISERROR(SEARCH("K",M120)))</formula>
    </cfRule>
    <cfRule type="containsText" dxfId="1873" priority="1811" operator="containsText" text="H">
      <formula>NOT(ISERROR(SEARCH("H",M120)))</formula>
    </cfRule>
    <cfRule type="containsText" dxfId="1872" priority="1812" operator="containsText" text="B">
      <formula>NOT(ISERROR(SEARCH("B",M120)))</formula>
    </cfRule>
  </conditionalFormatting>
  <conditionalFormatting sqref="V120">
    <cfRule type="containsText" dxfId="1871" priority="1489" operator="containsText" text="M">
      <formula>NOT(ISERROR(SEARCH("M",V120)))</formula>
    </cfRule>
    <cfRule type="containsText" dxfId="1870" priority="1490" operator="containsText" text="K">
      <formula>NOT(ISERROR(SEARCH("K",V120)))</formula>
    </cfRule>
    <cfRule type="containsText" dxfId="1869" priority="1491" operator="containsText" text="H">
      <formula>NOT(ISERROR(SEARCH("H",V120)))</formula>
    </cfRule>
    <cfRule type="containsText" dxfId="1868" priority="1492" operator="containsText" text="B">
      <formula>NOT(ISERROR(SEARCH("B",V120)))</formula>
    </cfRule>
  </conditionalFormatting>
  <conditionalFormatting sqref="U121">
    <cfRule type="containsText" dxfId="1867" priority="917" operator="containsText" text="M">
      <formula>NOT(ISERROR(SEARCH("M",U121)))</formula>
    </cfRule>
    <cfRule type="containsText" dxfId="1866" priority="918" operator="containsText" text="K">
      <formula>NOT(ISERROR(SEARCH("K",U121)))</formula>
    </cfRule>
    <cfRule type="containsText" dxfId="1865" priority="919" operator="containsText" text="H">
      <formula>NOT(ISERROR(SEARCH("H",U121)))</formula>
    </cfRule>
    <cfRule type="containsText" dxfId="1864" priority="920" operator="containsText" text="B">
      <formula>NOT(ISERROR(SEARCH("B",U121)))</formula>
    </cfRule>
  </conditionalFormatting>
  <conditionalFormatting sqref="V121">
    <cfRule type="containsText" dxfId="1863" priority="1453" operator="containsText" text="M">
      <formula>NOT(ISERROR(SEARCH("M",V121)))</formula>
    </cfRule>
    <cfRule type="containsText" dxfId="1862" priority="1454" operator="containsText" text="K">
      <formula>NOT(ISERROR(SEARCH("K",V121)))</formula>
    </cfRule>
    <cfRule type="containsText" dxfId="1861" priority="1455" operator="containsText" text="H">
      <formula>NOT(ISERROR(SEARCH("H",V121)))</formula>
    </cfRule>
    <cfRule type="containsText" dxfId="1860" priority="1456" operator="containsText" text="B">
      <formula>NOT(ISERROR(SEARCH("B",V121)))</formula>
    </cfRule>
  </conditionalFormatting>
  <conditionalFormatting sqref="U122">
    <cfRule type="containsText" dxfId="1859" priority="913" operator="containsText" text="M">
      <formula>NOT(ISERROR(SEARCH("M",U122)))</formula>
    </cfRule>
    <cfRule type="containsText" dxfId="1858" priority="914" operator="containsText" text="K">
      <formula>NOT(ISERROR(SEARCH("K",U122)))</formula>
    </cfRule>
    <cfRule type="containsText" dxfId="1857" priority="915" operator="containsText" text="H">
      <formula>NOT(ISERROR(SEARCH("H",U122)))</formula>
    </cfRule>
    <cfRule type="containsText" dxfId="1856" priority="916" operator="containsText" text="B">
      <formula>NOT(ISERROR(SEARCH("B",U122)))</formula>
    </cfRule>
  </conditionalFormatting>
  <conditionalFormatting sqref="V122">
    <cfRule type="containsText" dxfId="1855" priority="1485" operator="containsText" text="M">
      <formula>NOT(ISERROR(SEARCH("M",V122)))</formula>
    </cfRule>
    <cfRule type="containsText" dxfId="1854" priority="1486" operator="containsText" text="K">
      <formula>NOT(ISERROR(SEARCH("K",V122)))</formula>
    </cfRule>
    <cfRule type="containsText" dxfId="1853" priority="1487" operator="containsText" text="H">
      <formula>NOT(ISERROR(SEARCH("H",V122)))</formula>
    </cfRule>
    <cfRule type="containsText" dxfId="1852" priority="1488" operator="containsText" text="B">
      <formula>NOT(ISERROR(SEARCH("B",V122)))</formula>
    </cfRule>
  </conditionalFormatting>
  <conditionalFormatting sqref="U123">
    <cfRule type="containsText" dxfId="1851" priority="909" operator="containsText" text="M">
      <formula>NOT(ISERROR(SEARCH("M",U123)))</formula>
    </cfRule>
    <cfRule type="containsText" dxfId="1850" priority="910" operator="containsText" text="K">
      <formula>NOT(ISERROR(SEARCH("K",U123)))</formula>
    </cfRule>
    <cfRule type="containsText" dxfId="1849" priority="911" operator="containsText" text="H">
      <formula>NOT(ISERROR(SEARCH("H",U123)))</formula>
    </cfRule>
    <cfRule type="containsText" dxfId="1848" priority="912" operator="containsText" text="B">
      <formula>NOT(ISERROR(SEARCH("B",U123)))</formula>
    </cfRule>
  </conditionalFormatting>
  <conditionalFormatting sqref="V123">
    <cfRule type="containsText" dxfId="1847" priority="1481" operator="containsText" text="M">
      <formula>NOT(ISERROR(SEARCH("M",V123)))</formula>
    </cfRule>
    <cfRule type="containsText" dxfId="1846" priority="1482" operator="containsText" text="K">
      <formula>NOT(ISERROR(SEARCH("K",V123)))</formula>
    </cfRule>
    <cfRule type="containsText" dxfId="1845" priority="1483" operator="containsText" text="H">
      <formula>NOT(ISERROR(SEARCH("H",V123)))</formula>
    </cfRule>
    <cfRule type="containsText" dxfId="1844" priority="1484" operator="containsText" text="B">
      <formula>NOT(ISERROR(SEARCH("B",V123)))</formula>
    </cfRule>
  </conditionalFormatting>
  <conditionalFormatting sqref="V124">
    <cfRule type="containsText" dxfId="1843" priority="1449" operator="containsText" text="M">
      <formula>NOT(ISERROR(SEARCH("M",V124)))</formula>
    </cfRule>
    <cfRule type="containsText" dxfId="1842" priority="1450" operator="containsText" text="K">
      <formula>NOT(ISERROR(SEARCH("K",V124)))</formula>
    </cfRule>
    <cfRule type="containsText" dxfId="1841" priority="1451" operator="containsText" text="H">
      <formula>NOT(ISERROR(SEARCH("H",V124)))</formula>
    </cfRule>
    <cfRule type="containsText" dxfId="1840" priority="1452" operator="containsText" text="B">
      <formula>NOT(ISERROR(SEARCH("B",V124)))</formula>
    </cfRule>
  </conditionalFormatting>
  <conditionalFormatting sqref="V125">
    <cfRule type="containsText" dxfId="1839" priority="1445" operator="containsText" text="M">
      <formula>NOT(ISERROR(SEARCH("M",V125)))</formula>
    </cfRule>
    <cfRule type="containsText" dxfId="1838" priority="1446" operator="containsText" text="K">
      <formula>NOT(ISERROR(SEARCH("K",V125)))</formula>
    </cfRule>
    <cfRule type="containsText" dxfId="1837" priority="1447" operator="containsText" text="H">
      <formula>NOT(ISERROR(SEARCH("H",V125)))</formula>
    </cfRule>
    <cfRule type="containsText" dxfId="1836" priority="1448" operator="containsText" text="B">
      <formula>NOT(ISERROR(SEARCH("B",V125)))</formula>
    </cfRule>
  </conditionalFormatting>
  <conditionalFormatting sqref="V126">
    <cfRule type="containsText" dxfId="1835" priority="1441" operator="containsText" text="M">
      <formula>NOT(ISERROR(SEARCH("M",V126)))</formula>
    </cfRule>
    <cfRule type="containsText" dxfId="1834" priority="1442" operator="containsText" text="K">
      <formula>NOT(ISERROR(SEARCH("K",V126)))</formula>
    </cfRule>
    <cfRule type="containsText" dxfId="1833" priority="1443" operator="containsText" text="H">
      <formula>NOT(ISERROR(SEARCH("H",V126)))</formula>
    </cfRule>
    <cfRule type="containsText" dxfId="1832" priority="1444" operator="containsText" text="B">
      <formula>NOT(ISERROR(SEARCH("B",V126)))</formula>
    </cfRule>
  </conditionalFormatting>
  <conditionalFormatting sqref="V127">
    <cfRule type="containsText" dxfId="1831" priority="1437" operator="containsText" text="M">
      <formula>NOT(ISERROR(SEARCH("M",V127)))</formula>
    </cfRule>
    <cfRule type="containsText" dxfId="1830" priority="1438" operator="containsText" text="K">
      <formula>NOT(ISERROR(SEARCH("K",V127)))</formula>
    </cfRule>
    <cfRule type="containsText" dxfId="1829" priority="1439" operator="containsText" text="H">
      <formula>NOT(ISERROR(SEARCH("H",V127)))</formula>
    </cfRule>
    <cfRule type="containsText" dxfId="1828" priority="1440" operator="containsText" text="B">
      <formula>NOT(ISERROR(SEARCH("B",V127)))</formula>
    </cfRule>
  </conditionalFormatting>
  <conditionalFormatting sqref="V128">
    <cfRule type="containsText" dxfId="1827" priority="1477" operator="containsText" text="M">
      <formula>NOT(ISERROR(SEARCH("M",V128)))</formula>
    </cfRule>
    <cfRule type="containsText" dxfId="1826" priority="1478" operator="containsText" text="K">
      <formula>NOT(ISERROR(SEARCH("K",V128)))</formula>
    </cfRule>
    <cfRule type="containsText" dxfId="1825" priority="1479" operator="containsText" text="H">
      <formula>NOT(ISERROR(SEARCH("H",V128)))</formula>
    </cfRule>
    <cfRule type="containsText" dxfId="1824" priority="1480" operator="containsText" text="B">
      <formula>NOT(ISERROR(SEARCH("B",V128)))</formula>
    </cfRule>
  </conditionalFormatting>
  <conditionalFormatting sqref="V129">
    <cfRule type="containsText" dxfId="1823" priority="1473" operator="containsText" text="M">
      <formula>NOT(ISERROR(SEARCH("M",V129)))</formula>
    </cfRule>
    <cfRule type="containsText" dxfId="1822" priority="1474" operator="containsText" text="K">
      <formula>NOT(ISERROR(SEARCH("K",V129)))</formula>
    </cfRule>
    <cfRule type="containsText" dxfId="1821" priority="1475" operator="containsText" text="H">
      <formula>NOT(ISERROR(SEARCH("H",V129)))</formula>
    </cfRule>
    <cfRule type="containsText" dxfId="1820" priority="1476" operator="containsText" text="B">
      <formula>NOT(ISERROR(SEARCH("B",V129)))</formula>
    </cfRule>
  </conditionalFormatting>
  <conditionalFormatting sqref="K130">
    <cfRule type="containsText" dxfId="1819" priority="1833" operator="containsText" text="B">
      <formula>NOT(ISERROR(SEARCH("B",K130)))</formula>
    </cfRule>
    <cfRule type="containsText" dxfId="1818" priority="1834" operator="containsText" text="H">
      <formula>NOT(ISERROR(SEARCH("H",K130)))</formula>
    </cfRule>
    <cfRule type="containsText" dxfId="1817" priority="1835" operator="containsText" text="K">
      <formula>NOT(ISERROR(SEARCH("K",K130)))</formula>
    </cfRule>
    <cfRule type="containsText" dxfId="1816" priority="1836" operator="containsText" text="M">
      <formula>NOT(ISERROR(SEARCH("M",K130)))</formula>
    </cfRule>
    <cfRule type="containsText" dxfId="1815" priority="1837" operator="containsText" text="M">
      <formula>NOT(ISERROR(SEARCH("M",K130)))</formula>
    </cfRule>
    <cfRule type="containsText" dxfId="1814" priority="1838" operator="containsText" text="K">
      <formula>NOT(ISERROR(SEARCH("K",K130)))</formula>
    </cfRule>
    <cfRule type="containsText" dxfId="1813" priority="1839" operator="containsText" text="H">
      <formula>NOT(ISERROR(SEARCH("H",K130)))</formula>
    </cfRule>
    <cfRule type="containsText" dxfId="1812" priority="1840" operator="containsText" text="B">
      <formula>NOT(ISERROR(SEARCH("B",K130)))</formula>
    </cfRule>
    <cfRule type="containsText" dxfId="1811" priority="1841" operator="containsText" text="M">
      <formula>NOT(ISERROR(SEARCH("M",K130)))</formula>
    </cfRule>
    <cfRule type="containsText" dxfId="1810" priority="1842" operator="containsText" text="K">
      <formula>NOT(ISERROR(SEARCH("K",K130)))</formula>
    </cfRule>
    <cfRule type="containsText" dxfId="1809" priority="1843" operator="containsText" text="H">
      <formula>NOT(ISERROR(SEARCH("H",K130)))</formula>
    </cfRule>
    <cfRule type="containsText" dxfId="1808" priority="1844" operator="containsText" text="B">
      <formula>NOT(ISERROR(SEARCH("B",K130)))</formula>
    </cfRule>
  </conditionalFormatting>
  <conditionalFormatting sqref="M130">
    <cfRule type="containsText" dxfId="1807" priority="1789" operator="containsText" text="B">
      <formula>NOT(ISERROR(SEARCH("B",M130)))</formula>
    </cfRule>
    <cfRule type="containsText" dxfId="1806" priority="1790" operator="containsText" text="H">
      <formula>NOT(ISERROR(SEARCH("H",M130)))</formula>
    </cfRule>
    <cfRule type="containsText" dxfId="1805" priority="1791" operator="containsText" text="K">
      <formula>NOT(ISERROR(SEARCH("K",M130)))</formula>
    </cfRule>
    <cfRule type="containsText" dxfId="1804" priority="1792" operator="containsText" text="M">
      <formula>NOT(ISERROR(SEARCH("M",M130)))</formula>
    </cfRule>
    <cfRule type="containsText" dxfId="1803" priority="1793" operator="containsText" text="M">
      <formula>NOT(ISERROR(SEARCH("M",M130)))</formula>
    </cfRule>
    <cfRule type="containsText" dxfId="1802" priority="1794" operator="containsText" text="K">
      <formula>NOT(ISERROR(SEARCH("K",M130)))</formula>
    </cfRule>
    <cfRule type="containsText" dxfId="1801" priority="1795" operator="containsText" text="H">
      <formula>NOT(ISERROR(SEARCH("H",M130)))</formula>
    </cfRule>
    <cfRule type="containsText" dxfId="1800" priority="1796" operator="containsText" text="B">
      <formula>NOT(ISERROR(SEARCH("B",M130)))</formula>
    </cfRule>
    <cfRule type="containsText" dxfId="1799" priority="1797" operator="containsText" text="M">
      <formula>NOT(ISERROR(SEARCH("M",M130)))</formula>
    </cfRule>
    <cfRule type="containsText" dxfId="1798" priority="1798" operator="containsText" text="K">
      <formula>NOT(ISERROR(SEARCH("K",M130)))</formula>
    </cfRule>
    <cfRule type="containsText" dxfId="1797" priority="1799" operator="containsText" text="H">
      <formula>NOT(ISERROR(SEARCH("H",M130)))</formula>
    </cfRule>
    <cfRule type="containsText" dxfId="1796" priority="1800" operator="containsText" text="B">
      <formula>NOT(ISERROR(SEARCH("B",M130)))</formula>
    </cfRule>
  </conditionalFormatting>
  <conditionalFormatting sqref="V130">
    <cfRule type="containsText" dxfId="1795" priority="1469" operator="containsText" text="M">
      <formula>NOT(ISERROR(SEARCH("M",V130)))</formula>
    </cfRule>
    <cfRule type="containsText" dxfId="1794" priority="1470" operator="containsText" text="K">
      <formula>NOT(ISERROR(SEARCH("K",V130)))</formula>
    </cfRule>
    <cfRule type="containsText" dxfId="1793" priority="1471" operator="containsText" text="H">
      <formula>NOT(ISERROR(SEARCH("H",V130)))</formula>
    </cfRule>
    <cfRule type="containsText" dxfId="1792" priority="1472" operator="containsText" text="B">
      <formula>NOT(ISERROR(SEARCH("B",V130)))</formula>
    </cfRule>
  </conditionalFormatting>
  <conditionalFormatting sqref="K131">
    <cfRule type="containsText" dxfId="1791" priority="1821" operator="containsText" text="B">
      <formula>NOT(ISERROR(SEARCH("B",K131)))</formula>
    </cfRule>
    <cfRule type="containsText" dxfId="1790" priority="1822" operator="containsText" text="H">
      <formula>NOT(ISERROR(SEARCH("H",K131)))</formula>
    </cfRule>
    <cfRule type="containsText" dxfId="1789" priority="1823" operator="containsText" text="K">
      <formula>NOT(ISERROR(SEARCH("K",K131)))</formula>
    </cfRule>
    <cfRule type="containsText" dxfId="1788" priority="1824" operator="containsText" text="M">
      <formula>NOT(ISERROR(SEARCH("M",K131)))</formula>
    </cfRule>
    <cfRule type="containsText" dxfId="1787" priority="1825" operator="containsText" text="M">
      <formula>NOT(ISERROR(SEARCH("M",K131)))</formula>
    </cfRule>
    <cfRule type="containsText" dxfId="1786" priority="1826" operator="containsText" text="K">
      <formula>NOT(ISERROR(SEARCH("K",K131)))</formula>
    </cfRule>
    <cfRule type="containsText" dxfId="1785" priority="1827" operator="containsText" text="H">
      <formula>NOT(ISERROR(SEARCH("H",K131)))</formula>
    </cfRule>
    <cfRule type="containsText" dxfId="1784" priority="1828" operator="containsText" text="B">
      <formula>NOT(ISERROR(SEARCH("B",K131)))</formula>
    </cfRule>
    <cfRule type="containsText" dxfId="1783" priority="1829" operator="containsText" text="M">
      <formula>NOT(ISERROR(SEARCH("M",K131)))</formula>
    </cfRule>
    <cfRule type="containsText" dxfId="1782" priority="1830" operator="containsText" text="K">
      <formula>NOT(ISERROR(SEARCH("K",K131)))</formula>
    </cfRule>
    <cfRule type="containsText" dxfId="1781" priority="1831" operator="containsText" text="H">
      <formula>NOT(ISERROR(SEARCH("H",K131)))</formula>
    </cfRule>
    <cfRule type="containsText" dxfId="1780" priority="1832" operator="containsText" text="B">
      <formula>NOT(ISERROR(SEARCH("B",K131)))</formula>
    </cfRule>
  </conditionalFormatting>
  <conditionalFormatting sqref="M131">
    <cfRule type="containsText" dxfId="1779" priority="1777" operator="containsText" text="B">
      <formula>NOT(ISERROR(SEARCH("B",M131)))</formula>
    </cfRule>
    <cfRule type="containsText" dxfId="1778" priority="1778" operator="containsText" text="H">
      <formula>NOT(ISERROR(SEARCH("H",M131)))</formula>
    </cfRule>
    <cfRule type="containsText" dxfId="1777" priority="1779" operator="containsText" text="K">
      <formula>NOT(ISERROR(SEARCH("K",M131)))</formula>
    </cfRule>
    <cfRule type="containsText" dxfId="1776" priority="1780" operator="containsText" text="M">
      <formula>NOT(ISERROR(SEARCH("M",M131)))</formula>
    </cfRule>
    <cfRule type="containsText" dxfId="1775" priority="1781" operator="containsText" text="M">
      <formula>NOT(ISERROR(SEARCH("M",M131)))</formula>
    </cfRule>
    <cfRule type="containsText" dxfId="1774" priority="1782" operator="containsText" text="K">
      <formula>NOT(ISERROR(SEARCH("K",M131)))</formula>
    </cfRule>
    <cfRule type="containsText" dxfId="1773" priority="1783" operator="containsText" text="H">
      <formula>NOT(ISERROR(SEARCH("H",M131)))</formula>
    </cfRule>
    <cfRule type="containsText" dxfId="1772" priority="1784" operator="containsText" text="B">
      <formula>NOT(ISERROR(SEARCH("B",M131)))</formula>
    </cfRule>
    <cfRule type="containsText" dxfId="1771" priority="1785" operator="containsText" text="M">
      <formula>NOT(ISERROR(SEARCH("M",M131)))</formula>
    </cfRule>
    <cfRule type="containsText" dxfId="1770" priority="1786" operator="containsText" text="K">
      <formula>NOT(ISERROR(SEARCH("K",M131)))</formula>
    </cfRule>
    <cfRule type="containsText" dxfId="1769" priority="1787" operator="containsText" text="H">
      <formula>NOT(ISERROR(SEARCH("H",M131)))</formula>
    </cfRule>
    <cfRule type="containsText" dxfId="1768" priority="1788" operator="containsText" text="B">
      <formula>NOT(ISERROR(SEARCH("B",M131)))</formula>
    </cfRule>
  </conditionalFormatting>
  <conditionalFormatting sqref="V131">
    <cfRule type="containsText" dxfId="1767" priority="1465" operator="containsText" text="M">
      <formula>NOT(ISERROR(SEARCH("M",V131)))</formula>
    </cfRule>
    <cfRule type="containsText" dxfId="1766" priority="1466" operator="containsText" text="K">
      <formula>NOT(ISERROR(SEARCH("K",V131)))</formula>
    </cfRule>
    <cfRule type="containsText" dxfId="1765" priority="1467" operator="containsText" text="H">
      <formula>NOT(ISERROR(SEARCH("H",V131)))</formula>
    </cfRule>
    <cfRule type="containsText" dxfId="1764" priority="1468" operator="containsText" text="B">
      <formula>NOT(ISERROR(SEARCH("B",V131)))</formula>
    </cfRule>
  </conditionalFormatting>
  <conditionalFormatting sqref="U132:V132">
    <cfRule type="containsText" dxfId="1763" priority="897" operator="containsText" text="M">
      <formula>NOT(ISERROR(SEARCH("M",U132)))</formula>
    </cfRule>
    <cfRule type="containsText" dxfId="1762" priority="898" operator="containsText" text="K">
      <formula>NOT(ISERROR(SEARCH("K",U132)))</formula>
    </cfRule>
    <cfRule type="containsText" dxfId="1761" priority="899" operator="containsText" text="H">
      <formula>NOT(ISERROR(SEARCH("H",U132)))</formula>
    </cfRule>
    <cfRule type="containsText" dxfId="1760" priority="900" operator="containsText" text="B">
      <formula>NOT(ISERROR(SEARCH("B",U132)))</formula>
    </cfRule>
  </conditionalFormatting>
  <conditionalFormatting sqref="U133">
    <cfRule type="containsText" dxfId="1759" priority="881" operator="containsText" text="M">
      <formula>NOT(ISERROR(SEARCH("M",U133)))</formula>
    </cfRule>
    <cfRule type="containsText" dxfId="1758" priority="882" operator="containsText" text="K">
      <formula>NOT(ISERROR(SEARCH("K",U133)))</formula>
    </cfRule>
    <cfRule type="containsText" dxfId="1757" priority="883" operator="containsText" text="H">
      <formula>NOT(ISERROR(SEARCH("H",U133)))</formula>
    </cfRule>
    <cfRule type="containsText" dxfId="1756" priority="884" operator="containsText" text="B">
      <formula>NOT(ISERROR(SEARCH("B",U133)))</formula>
    </cfRule>
  </conditionalFormatting>
  <conditionalFormatting sqref="V133">
    <cfRule type="containsText" dxfId="1755" priority="1433" operator="containsText" text="M">
      <formula>NOT(ISERROR(SEARCH("M",V133)))</formula>
    </cfRule>
    <cfRule type="containsText" dxfId="1754" priority="1434" operator="containsText" text="K">
      <formula>NOT(ISERROR(SEARCH("K",V133)))</formula>
    </cfRule>
    <cfRule type="containsText" dxfId="1753" priority="1435" operator="containsText" text="H">
      <formula>NOT(ISERROR(SEARCH("H",V133)))</formula>
    </cfRule>
    <cfRule type="containsText" dxfId="1752" priority="1436" operator="containsText" text="B">
      <formula>NOT(ISERROR(SEARCH("B",V133)))</formula>
    </cfRule>
  </conditionalFormatting>
  <conditionalFormatting sqref="U134">
    <cfRule type="containsText" dxfId="1751" priority="893" operator="containsText" text="M">
      <formula>NOT(ISERROR(SEARCH("M",U134)))</formula>
    </cfRule>
    <cfRule type="containsText" dxfId="1750" priority="894" operator="containsText" text="K">
      <formula>NOT(ISERROR(SEARCH("K",U134)))</formula>
    </cfRule>
    <cfRule type="containsText" dxfId="1749" priority="895" operator="containsText" text="H">
      <formula>NOT(ISERROR(SEARCH("H",U134)))</formula>
    </cfRule>
    <cfRule type="containsText" dxfId="1748" priority="896" operator="containsText" text="B">
      <formula>NOT(ISERROR(SEARCH("B",U134)))</formula>
    </cfRule>
  </conditionalFormatting>
  <conditionalFormatting sqref="U135">
    <cfRule type="containsText" dxfId="1747" priority="877" operator="containsText" text="M">
      <formula>NOT(ISERROR(SEARCH("M",U135)))</formula>
    </cfRule>
    <cfRule type="containsText" dxfId="1746" priority="878" operator="containsText" text="K">
      <formula>NOT(ISERROR(SEARCH("K",U135)))</formula>
    </cfRule>
    <cfRule type="containsText" dxfId="1745" priority="879" operator="containsText" text="H">
      <formula>NOT(ISERROR(SEARCH("H",U135)))</formula>
    </cfRule>
    <cfRule type="containsText" dxfId="1744" priority="880" operator="containsText" text="B">
      <formula>NOT(ISERROR(SEARCH("B",U135)))</formula>
    </cfRule>
  </conditionalFormatting>
  <conditionalFormatting sqref="V135">
    <cfRule type="containsText" dxfId="1743" priority="1429" operator="containsText" text="M">
      <formula>NOT(ISERROR(SEARCH("M",V135)))</formula>
    </cfRule>
    <cfRule type="containsText" dxfId="1742" priority="1430" operator="containsText" text="K">
      <formula>NOT(ISERROR(SEARCH("K",V135)))</formula>
    </cfRule>
    <cfRule type="containsText" dxfId="1741" priority="1431" operator="containsText" text="H">
      <formula>NOT(ISERROR(SEARCH("H",V135)))</formula>
    </cfRule>
    <cfRule type="containsText" dxfId="1740" priority="1432" operator="containsText" text="B">
      <formula>NOT(ISERROR(SEARCH("B",V135)))</formula>
    </cfRule>
  </conditionalFormatting>
  <conditionalFormatting sqref="U136">
    <cfRule type="containsText" dxfId="1739" priority="889" operator="containsText" text="M">
      <formula>NOT(ISERROR(SEARCH("M",U136)))</formula>
    </cfRule>
    <cfRule type="containsText" dxfId="1738" priority="890" operator="containsText" text="K">
      <formula>NOT(ISERROR(SEARCH("K",U136)))</formula>
    </cfRule>
    <cfRule type="containsText" dxfId="1737" priority="891" operator="containsText" text="H">
      <formula>NOT(ISERROR(SEARCH("H",U136)))</formula>
    </cfRule>
    <cfRule type="containsText" dxfId="1736" priority="892" operator="containsText" text="B">
      <formula>NOT(ISERROR(SEARCH("B",U136)))</formula>
    </cfRule>
  </conditionalFormatting>
  <conditionalFormatting sqref="V136">
    <cfRule type="containsText" dxfId="1735" priority="1461" operator="containsText" text="M">
      <formula>NOT(ISERROR(SEARCH("M",V136)))</formula>
    </cfRule>
    <cfRule type="containsText" dxfId="1734" priority="1462" operator="containsText" text="K">
      <formula>NOT(ISERROR(SEARCH("K",V136)))</formula>
    </cfRule>
    <cfRule type="containsText" dxfId="1733" priority="1463" operator="containsText" text="H">
      <formula>NOT(ISERROR(SEARCH("H",V136)))</formula>
    </cfRule>
    <cfRule type="containsText" dxfId="1732" priority="1464" operator="containsText" text="B">
      <formula>NOT(ISERROR(SEARCH("B",V136)))</formula>
    </cfRule>
  </conditionalFormatting>
  <conditionalFormatting sqref="U137">
    <cfRule type="containsText" dxfId="1731" priority="885" operator="containsText" text="M">
      <formula>NOT(ISERROR(SEARCH("M",U137)))</formula>
    </cfRule>
    <cfRule type="containsText" dxfId="1730" priority="886" operator="containsText" text="K">
      <formula>NOT(ISERROR(SEARCH("K",U137)))</formula>
    </cfRule>
    <cfRule type="containsText" dxfId="1729" priority="887" operator="containsText" text="H">
      <formula>NOT(ISERROR(SEARCH("H",U137)))</formula>
    </cfRule>
    <cfRule type="containsText" dxfId="1728" priority="888" operator="containsText" text="B">
      <formula>NOT(ISERROR(SEARCH("B",U137)))</formula>
    </cfRule>
  </conditionalFormatting>
  <conditionalFormatting sqref="V137">
    <cfRule type="containsText" dxfId="1727" priority="1581" operator="containsText" text="M">
      <formula>NOT(ISERROR(SEARCH("M",V137)))</formula>
    </cfRule>
    <cfRule type="containsText" dxfId="1726" priority="1582" operator="containsText" text="K">
      <formula>NOT(ISERROR(SEARCH("K",V137)))</formula>
    </cfRule>
    <cfRule type="containsText" dxfId="1725" priority="1583" operator="containsText" text="H">
      <formula>NOT(ISERROR(SEARCH("H",V137)))</formula>
    </cfRule>
    <cfRule type="containsText" dxfId="1724" priority="1584" operator="containsText" text="B">
      <formula>NOT(ISERROR(SEARCH("B",V137)))</formula>
    </cfRule>
    <cfRule type="containsText" dxfId="1723" priority="1585" operator="containsText" text="M">
      <formula>NOT(ISERROR(SEARCH("M",V137)))</formula>
    </cfRule>
    <cfRule type="containsText" dxfId="1722" priority="1586" operator="containsText" text="K">
      <formula>NOT(ISERROR(SEARCH("K",V137)))</formula>
    </cfRule>
    <cfRule type="containsText" dxfId="1721" priority="1587" operator="containsText" text="H">
      <formula>NOT(ISERROR(SEARCH("H",V137)))</formula>
    </cfRule>
    <cfRule type="containsText" dxfId="1720" priority="1588" operator="containsText" text="B">
      <formula>NOT(ISERROR(SEARCH("B",V137)))</formula>
    </cfRule>
  </conditionalFormatting>
  <conditionalFormatting sqref="U138">
    <cfRule type="containsText" dxfId="1719" priority="873" operator="containsText" text="M">
      <formula>NOT(ISERROR(SEARCH("M",U138)))</formula>
    </cfRule>
    <cfRule type="containsText" dxfId="1718" priority="874" operator="containsText" text="K">
      <formula>NOT(ISERROR(SEARCH("K",U138)))</formula>
    </cfRule>
    <cfRule type="containsText" dxfId="1717" priority="875" operator="containsText" text="H">
      <formula>NOT(ISERROR(SEARCH("H",U138)))</formula>
    </cfRule>
    <cfRule type="containsText" dxfId="1716" priority="876" operator="containsText" text="B">
      <formula>NOT(ISERROR(SEARCH("B",U138)))</formula>
    </cfRule>
  </conditionalFormatting>
  <conditionalFormatting sqref="V138">
    <cfRule type="containsText" dxfId="1715" priority="1425" operator="containsText" text="M">
      <formula>NOT(ISERROR(SEARCH("M",V138)))</formula>
    </cfRule>
    <cfRule type="containsText" dxfId="1714" priority="1426" operator="containsText" text="K">
      <formula>NOT(ISERROR(SEARCH("K",V138)))</formula>
    </cfRule>
    <cfRule type="containsText" dxfId="1713" priority="1427" operator="containsText" text="H">
      <formula>NOT(ISERROR(SEARCH("H",V138)))</formula>
    </cfRule>
    <cfRule type="containsText" dxfId="1712" priority="1428" operator="containsText" text="B">
      <formula>NOT(ISERROR(SEARCH("B",V138)))</formula>
    </cfRule>
  </conditionalFormatting>
  <conditionalFormatting sqref="U139">
    <cfRule type="containsText" dxfId="1711" priority="869" operator="containsText" text="M">
      <formula>NOT(ISERROR(SEARCH("M",U139)))</formula>
    </cfRule>
    <cfRule type="containsText" dxfId="1710" priority="870" operator="containsText" text="K">
      <formula>NOT(ISERROR(SEARCH("K",U139)))</formula>
    </cfRule>
    <cfRule type="containsText" dxfId="1709" priority="871" operator="containsText" text="H">
      <formula>NOT(ISERROR(SEARCH("H",U139)))</formula>
    </cfRule>
    <cfRule type="containsText" dxfId="1708" priority="872" operator="containsText" text="B">
      <formula>NOT(ISERROR(SEARCH("B",U139)))</formula>
    </cfRule>
  </conditionalFormatting>
  <conditionalFormatting sqref="V139">
    <cfRule type="containsText" dxfId="1707" priority="1421" operator="containsText" text="M">
      <formula>NOT(ISERROR(SEARCH("M",V139)))</formula>
    </cfRule>
    <cfRule type="containsText" dxfId="1706" priority="1422" operator="containsText" text="K">
      <formula>NOT(ISERROR(SEARCH("K",V139)))</formula>
    </cfRule>
    <cfRule type="containsText" dxfId="1705" priority="1423" operator="containsText" text="H">
      <formula>NOT(ISERROR(SEARCH("H",V139)))</formula>
    </cfRule>
    <cfRule type="containsText" dxfId="1704" priority="1424" operator="containsText" text="B">
      <formula>NOT(ISERROR(SEARCH("B",V139)))</formula>
    </cfRule>
  </conditionalFormatting>
  <conditionalFormatting sqref="U140">
    <cfRule type="containsText" dxfId="1703" priority="853" operator="containsText" text="M">
      <formula>NOT(ISERROR(SEARCH("M",U140)))</formula>
    </cfRule>
    <cfRule type="containsText" dxfId="1702" priority="854" operator="containsText" text="K">
      <formula>NOT(ISERROR(SEARCH("K",U140)))</formula>
    </cfRule>
    <cfRule type="containsText" dxfId="1701" priority="855" operator="containsText" text="H">
      <formula>NOT(ISERROR(SEARCH("H",U140)))</formula>
    </cfRule>
    <cfRule type="containsText" dxfId="1700" priority="856" operator="containsText" text="B">
      <formula>NOT(ISERROR(SEARCH("B",U140)))</formula>
    </cfRule>
  </conditionalFormatting>
  <conditionalFormatting sqref="V140">
    <cfRule type="containsText" dxfId="1699" priority="865" operator="containsText" text="M">
      <formula>NOT(ISERROR(SEARCH("M",V140)))</formula>
    </cfRule>
    <cfRule type="containsText" dxfId="1698" priority="866" operator="containsText" text="K">
      <formula>NOT(ISERROR(SEARCH("K",V140)))</formula>
    </cfRule>
    <cfRule type="containsText" dxfId="1697" priority="867" operator="containsText" text="H">
      <formula>NOT(ISERROR(SEARCH("H",V140)))</formula>
    </cfRule>
    <cfRule type="containsText" dxfId="1696" priority="868" operator="containsText" text="B">
      <formula>NOT(ISERROR(SEARCH("B",V140)))</formula>
    </cfRule>
  </conditionalFormatting>
  <conditionalFormatting sqref="U141">
    <cfRule type="containsText" dxfId="1695" priority="857" operator="containsText" text="M">
      <formula>NOT(ISERROR(SEARCH("M",U141)))</formula>
    </cfRule>
    <cfRule type="containsText" dxfId="1694" priority="858" operator="containsText" text="K">
      <formula>NOT(ISERROR(SEARCH("K",U141)))</formula>
    </cfRule>
    <cfRule type="containsText" dxfId="1693" priority="859" operator="containsText" text="H">
      <formula>NOT(ISERROR(SEARCH("H",U141)))</formula>
    </cfRule>
    <cfRule type="containsText" dxfId="1692" priority="860" operator="containsText" text="B">
      <formula>NOT(ISERROR(SEARCH("B",U141)))</formula>
    </cfRule>
  </conditionalFormatting>
  <conditionalFormatting sqref="V141">
    <cfRule type="containsText" dxfId="1691" priority="861" operator="containsText" text="M">
      <formula>NOT(ISERROR(SEARCH("M",V141)))</formula>
    </cfRule>
    <cfRule type="containsText" dxfId="1690" priority="862" operator="containsText" text="K">
      <formula>NOT(ISERROR(SEARCH("K",V141)))</formula>
    </cfRule>
    <cfRule type="containsText" dxfId="1689" priority="863" operator="containsText" text="H">
      <formula>NOT(ISERROR(SEARCH("H",V141)))</formula>
    </cfRule>
    <cfRule type="containsText" dxfId="1688" priority="864" operator="containsText" text="B">
      <formula>NOT(ISERROR(SEARCH("B",V141)))</formula>
    </cfRule>
  </conditionalFormatting>
  <conditionalFormatting sqref="U143">
    <cfRule type="containsText" dxfId="1687" priority="849" operator="containsText" text="M">
      <formula>NOT(ISERROR(SEARCH("M",U143)))</formula>
    </cfRule>
    <cfRule type="containsText" dxfId="1686" priority="850" operator="containsText" text="K">
      <formula>NOT(ISERROR(SEARCH("K",U143)))</formula>
    </cfRule>
    <cfRule type="containsText" dxfId="1685" priority="851" operator="containsText" text="H">
      <formula>NOT(ISERROR(SEARCH("H",U143)))</formula>
    </cfRule>
    <cfRule type="containsText" dxfId="1684" priority="852" operator="containsText" text="B">
      <formula>NOT(ISERROR(SEARCH("B",U143)))</formula>
    </cfRule>
  </conditionalFormatting>
  <conditionalFormatting sqref="V143">
    <cfRule type="containsText" dxfId="1683" priority="1417" operator="containsText" text="M">
      <formula>NOT(ISERROR(SEARCH("M",V143)))</formula>
    </cfRule>
    <cfRule type="containsText" dxfId="1682" priority="1418" operator="containsText" text="K">
      <formula>NOT(ISERROR(SEARCH("K",V143)))</formula>
    </cfRule>
    <cfRule type="containsText" dxfId="1681" priority="1419" operator="containsText" text="H">
      <formula>NOT(ISERROR(SEARCH("H",V143)))</formula>
    </cfRule>
    <cfRule type="containsText" dxfId="1680" priority="1420" operator="containsText" text="B">
      <formula>NOT(ISERROR(SEARCH("B",V143)))</formula>
    </cfRule>
  </conditionalFormatting>
  <conditionalFormatting sqref="U144">
    <cfRule type="containsText" dxfId="1679" priority="845" operator="containsText" text="M">
      <formula>NOT(ISERROR(SEARCH("M",U144)))</formula>
    </cfRule>
    <cfRule type="containsText" dxfId="1678" priority="846" operator="containsText" text="K">
      <formula>NOT(ISERROR(SEARCH("K",U144)))</formula>
    </cfRule>
    <cfRule type="containsText" dxfId="1677" priority="847" operator="containsText" text="H">
      <formula>NOT(ISERROR(SEARCH("H",U144)))</formula>
    </cfRule>
    <cfRule type="containsText" dxfId="1676" priority="848" operator="containsText" text="B">
      <formula>NOT(ISERROR(SEARCH("B",U144)))</formula>
    </cfRule>
  </conditionalFormatting>
  <conditionalFormatting sqref="V144">
    <cfRule type="containsText" dxfId="1675" priority="1577" operator="containsText" text="M">
      <formula>NOT(ISERROR(SEARCH("M",V144)))</formula>
    </cfRule>
    <cfRule type="containsText" dxfId="1674" priority="1578" operator="containsText" text="K">
      <formula>NOT(ISERROR(SEARCH("K",V144)))</formula>
    </cfRule>
    <cfRule type="containsText" dxfId="1673" priority="1579" operator="containsText" text="H">
      <formula>NOT(ISERROR(SEARCH("H",V144)))</formula>
    </cfRule>
    <cfRule type="containsText" dxfId="1672" priority="1580" operator="containsText" text="B">
      <formula>NOT(ISERROR(SEARCH("B",V144)))</formula>
    </cfRule>
  </conditionalFormatting>
  <conditionalFormatting sqref="U145">
    <cfRule type="containsText" dxfId="1671" priority="841" operator="containsText" text="M">
      <formula>NOT(ISERROR(SEARCH("M",U145)))</formula>
    </cfRule>
    <cfRule type="containsText" dxfId="1670" priority="842" operator="containsText" text="K">
      <formula>NOT(ISERROR(SEARCH("K",U145)))</formula>
    </cfRule>
    <cfRule type="containsText" dxfId="1669" priority="843" operator="containsText" text="H">
      <formula>NOT(ISERROR(SEARCH("H",U145)))</formula>
    </cfRule>
    <cfRule type="containsText" dxfId="1668" priority="844" operator="containsText" text="B">
      <formula>NOT(ISERROR(SEARCH("B",U145)))</formula>
    </cfRule>
  </conditionalFormatting>
  <conditionalFormatting sqref="V145">
    <cfRule type="containsText" dxfId="1667" priority="1413" operator="containsText" text="M">
      <formula>NOT(ISERROR(SEARCH("M",V145)))</formula>
    </cfRule>
    <cfRule type="containsText" dxfId="1666" priority="1414" operator="containsText" text="K">
      <formula>NOT(ISERROR(SEARCH("K",V145)))</formula>
    </cfRule>
    <cfRule type="containsText" dxfId="1665" priority="1415" operator="containsText" text="H">
      <formula>NOT(ISERROR(SEARCH("H",V145)))</formula>
    </cfRule>
    <cfRule type="containsText" dxfId="1664" priority="1416" operator="containsText" text="B">
      <formula>NOT(ISERROR(SEARCH("B",V145)))</formula>
    </cfRule>
  </conditionalFormatting>
  <conditionalFormatting sqref="U146:V146">
    <cfRule type="containsText" dxfId="1663" priority="837" operator="containsText" text="M">
      <formula>NOT(ISERROR(SEARCH("M",U146)))</formula>
    </cfRule>
    <cfRule type="containsText" dxfId="1662" priority="838" operator="containsText" text="K">
      <formula>NOT(ISERROR(SEARCH("K",U146)))</formula>
    </cfRule>
    <cfRule type="containsText" dxfId="1661" priority="839" operator="containsText" text="H">
      <formula>NOT(ISERROR(SEARCH("H",U146)))</formula>
    </cfRule>
    <cfRule type="containsText" dxfId="1660" priority="840" operator="containsText" text="B">
      <formula>NOT(ISERROR(SEARCH("B",U146)))</formula>
    </cfRule>
  </conditionalFormatting>
  <conditionalFormatting sqref="U147:V147">
    <cfRule type="containsText" dxfId="1659" priority="833" operator="containsText" text="M">
      <formula>NOT(ISERROR(SEARCH("M",U147)))</formula>
    </cfRule>
    <cfRule type="containsText" dxfId="1658" priority="834" operator="containsText" text="K">
      <formula>NOT(ISERROR(SEARCH("K",U147)))</formula>
    </cfRule>
    <cfRule type="containsText" dxfId="1657" priority="835" operator="containsText" text="H">
      <formula>NOT(ISERROR(SEARCH("H",U147)))</formula>
    </cfRule>
    <cfRule type="containsText" dxfId="1656" priority="836" operator="containsText" text="B">
      <formula>NOT(ISERROR(SEARCH("B",U147)))</formula>
    </cfRule>
  </conditionalFormatting>
  <conditionalFormatting sqref="U148:V148">
    <cfRule type="containsText" dxfId="1655" priority="829" operator="containsText" text="M">
      <formula>NOT(ISERROR(SEARCH("M",U148)))</formula>
    </cfRule>
    <cfRule type="containsText" dxfId="1654" priority="830" operator="containsText" text="K">
      <formula>NOT(ISERROR(SEARCH("K",U148)))</formula>
    </cfRule>
    <cfRule type="containsText" dxfId="1653" priority="831" operator="containsText" text="H">
      <formula>NOT(ISERROR(SEARCH("H",U148)))</formula>
    </cfRule>
    <cfRule type="containsText" dxfId="1652" priority="832" operator="containsText" text="B">
      <formula>NOT(ISERROR(SEARCH("B",U148)))</formula>
    </cfRule>
  </conditionalFormatting>
  <conditionalFormatting sqref="V149">
    <cfRule type="containsText" dxfId="1651" priority="1897" operator="containsText" text="M">
      <formula>NOT(ISERROR(SEARCH("M",V149)))</formula>
    </cfRule>
    <cfRule type="containsText" dxfId="1650" priority="1898" operator="containsText" text="K">
      <formula>NOT(ISERROR(SEARCH("K",V149)))</formula>
    </cfRule>
    <cfRule type="containsText" dxfId="1649" priority="1899" operator="containsText" text="H">
      <formula>NOT(ISERROR(SEARCH("H",V149)))</formula>
    </cfRule>
    <cfRule type="containsText" dxfId="1648" priority="1900" operator="containsText" text="B">
      <formula>NOT(ISERROR(SEARCH("B",V149)))</formula>
    </cfRule>
  </conditionalFormatting>
  <conditionalFormatting sqref="Q150">
    <cfRule type="containsText" dxfId="1647" priority="1717" operator="containsText" text="M">
      <formula>NOT(ISERROR(SEARCH("M",Q150)))</formula>
    </cfRule>
    <cfRule type="containsText" dxfId="1646" priority="1718" operator="containsText" text="K">
      <formula>NOT(ISERROR(SEARCH("K",Q150)))</formula>
    </cfRule>
    <cfRule type="containsText" dxfId="1645" priority="1719" operator="containsText" text="H">
      <formula>NOT(ISERROR(SEARCH("H",Q150)))</formula>
    </cfRule>
    <cfRule type="containsText" dxfId="1644" priority="1720" operator="containsText" text="B">
      <formula>NOT(ISERROR(SEARCH("B",Q150)))</formula>
    </cfRule>
  </conditionalFormatting>
  <conditionalFormatting sqref="U150:V150">
    <cfRule type="containsText" dxfId="1643" priority="825" operator="containsText" text="M">
      <formula>NOT(ISERROR(SEARCH("M",U150)))</formula>
    </cfRule>
    <cfRule type="containsText" dxfId="1642" priority="826" operator="containsText" text="K">
      <formula>NOT(ISERROR(SEARCH("K",U150)))</formula>
    </cfRule>
    <cfRule type="containsText" dxfId="1641" priority="827" operator="containsText" text="H">
      <formula>NOT(ISERROR(SEARCH("H",U150)))</formula>
    </cfRule>
    <cfRule type="containsText" dxfId="1640" priority="828" operator="containsText" text="B">
      <formula>NOT(ISERROR(SEARCH("B",U150)))</formula>
    </cfRule>
  </conditionalFormatting>
  <conditionalFormatting sqref="U151">
    <cfRule type="containsText" dxfId="1639" priority="821" operator="containsText" text="M">
      <formula>NOT(ISERROR(SEARCH("M",U151)))</formula>
    </cfRule>
    <cfRule type="containsText" dxfId="1638" priority="822" operator="containsText" text="K">
      <formula>NOT(ISERROR(SEARCH("K",U151)))</formula>
    </cfRule>
    <cfRule type="containsText" dxfId="1637" priority="823" operator="containsText" text="H">
      <formula>NOT(ISERROR(SEARCH("H",U151)))</formula>
    </cfRule>
    <cfRule type="containsText" dxfId="1636" priority="824" operator="containsText" text="B">
      <formula>NOT(ISERROR(SEARCH("B",U151)))</formula>
    </cfRule>
  </conditionalFormatting>
  <conditionalFormatting sqref="V151">
    <cfRule type="containsText" dxfId="1635" priority="817" operator="containsText" text="M">
      <formula>NOT(ISERROR(SEARCH("M",V151)))</formula>
    </cfRule>
    <cfRule type="containsText" dxfId="1634" priority="818" operator="containsText" text="K">
      <formula>NOT(ISERROR(SEARCH("K",V151)))</formula>
    </cfRule>
    <cfRule type="containsText" dxfId="1633" priority="819" operator="containsText" text="H">
      <formula>NOT(ISERROR(SEARCH("H",V151)))</formula>
    </cfRule>
    <cfRule type="containsText" dxfId="1632" priority="820" operator="containsText" text="B">
      <formula>NOT(ISERROR(SEARCH("B",V151)))</formula>
    </cfRule>
  </conditionalFormatting>
  <conditionalFormatting sqref="U152:V152">
    <cfRule type="containsText" dxfId="1631" priority="809" operator="containsText" text="M">
      <formula>NOT(ISERROR(SEARCH("M",U152)))</formula>
    </cfRule>
    <cfRule type="containsText" dxfId="1630" priority="810" operator="containsText" text="K">
      <formula>NOT(ISERROR(SEARCH("K",U152)))</formula>
    </cfRule>
    <cfRule type="containsText" dxfId="1629" priority="811" operator="containsText" text="H">
      <formula>NOT(ISERROR(SEARCH("H",U152)))</formula>
    </cfRule>
    <cfRule type="containsText" dxfId="1628" priority="812" operator="containsText" text="B">
      <formula>NOT(ISERROR(SEARCH("B",U152)))</formula>
    </cfRule>
  </conditionalFormatting>
  <conditionalFormatting sqref="U153:V153">
    <cfRule type="containsText" dxfId="1627" priority="813" operator="containsText" text="M">
      <formula>NOT(ISERROR(SEARCH("M",U153)))</formula>
    </cfRule>
    <cfRule type="containsText" dxfId="1626" priority="814" operator="containsText" text="K">
      <formula>NOT(ISERROR(SEARCH("K",U153)))</formula>
    </cfRule>
    <cfRule type="containsText" dxfId="1625" priority="815" operator="containsText" text="H">
      <formula>NOT(ISERROR(SEARCH("H",U153)))</formula>
    </cfRule>
    <cfRule type="containsText" dxfId="1624" priority="816" operator="containsText" text="B">
      <formula>NOT(ISERROR(SEARCH("B",U153)))</formula>
    </cfRule>
  </conditionalFormatting>
  <conditionalFormatting sqref="V155">
    <cfRule type="containsText" dxfId="1623" priority="1937" operator="containsText" text="M">
      <formula>NOT(ISERROR(SEARCH("M",V155)))</formula>
    </cfRule>
    <cfRule type="containsText" dxfId="1622" priority="1938" operator="containsText" text="K">
      <formula>NOT(ISERROR(SEARCH("K",V155)))</formula>
    </cfRule>
    <cfRule type="containsText" dxfId="1621" priority="1939" operator="containsText" text="H">
      <formula>NOT(ISERROR(SEARCH("H",V155)))</formula>
    </cfRule>
    <cfRule type="containsText" dxfId="1620" priority="1940" operator="containsText" text="B">
      <formula>NOT(ISERROR(SEARCH("B",V155)))</formula>
    </cfRule>
    <cfRule type="containsText" dxfId="1619" priority="1941" operator="containsText" text="M">
      <formula>NOT(ISERROR(SEARCH("M",V155)))</formula>
    </cfRule>
    <cfRule type="containsText" dxfId="1618" priority="1942" operator="containsText" text="K">
      <formula>NOT(ISERROR(SEARCH("K",V155)))</formula>
    </cfRule>
    <cfRule type="containsText" dxfId="1617" priority="1943" operator="containsText" text="H">
      <formula>NOT(ISERROR(SEARCH("H",V155)))</formula>
    </cfRule>
    <cfRule type="containsText" dxfId="1616" priority="1944" operator="containsText" text="B">
      <formula>NOT(ISERROR(SEARCH("B",V155)))</formula>
    </cfRule>
  </conditionalFormatting>
  <conditionalFormatting sqref="V156">
    <cfRule type="containsText" dxfId="1615" priority="805" operator="containsText" text="M">
      <formula>NOT(ISERROR(SEARCH("M",V156)))</formula>
    </cfRule>
    <cfRule type="containsText" dxfId="1614" priority="806" operator="containsText" text="K">
      <formula>NOT(ISERROR(SEARCH("K",V156)))</formula>
    </cfRule>
    <cfRule type="containsText" dxfId="1613" priority="807" operator="containsText" text="H">
      <formula>NOT(ISERROR(SEARCH("H",V156)))</formula>
    </cfRule>
    <cfRule type="containsText" dxfId="1612" priority="808" operator="containsText" text="B">
      <formula>NOT(ISERROR(SEARCH("B",V156)))</formula>
    </cfRule>
  </conditionalFormatting>
  <conditionalFormatting sqref="V157">
    <cfRule type="containsText" dxfId="1611" priority="1889" operator="containsText" text="M">
      <formula>NOT(ISERROR(SEARCH("M",V157)))</formula>
    </cfRule>
    <cfRule type="containsText" dxfId="1610" priority="1890" operator="containsText" text="K">
      <formula>NOT(ISERROR(SEARCH("K",V157)))</formula>
    </cfRule>
    <cfRule type="containsText" dxfId="1609" priority="1891" operator="containsText" text="H">
      <formula>NOT(ISERROR(SEARCH("H",V157)))</formula>
    </cfRule>
    <cfRule type="containsText" dxfId="1608" priority="1892" operator="containsText" text="B">
      <formula>NOT(ISERROR(SEARCH("B",V157)))</formula>
    </cfRule>
    <cfRule type="containsText" dxfId="1607" priority="1893" operator="containsText" text="M">
      <formula>NOT(ISERROR(SEARCH("M",V157)))</formula>
    </cfRule>
    <cfRule type="containsText" dxfId="1606" priority="1894" operator="containsText" text="K">
      <formula>NOT(ISERROR(SEARCH("K",V157)))</formula>
    </cfRule>
    <cfRule type="containsText" dxfId="1605" priority="1895" operator="containsText" text="H">
      <formula>NOT(ISERROR(SEARCH("H",V157)))</formula>
    </cfRule>
    <cfRule type="containsText" dxfId="1604" priority="1896" operator="containsText" text="B">
      <formula>NOT(ISERROR(SEARCH("B",V157)))</formula>
    </cfRule>
  </conditionalFormatting>
  <conditionalFormatting sqref="V158">
    <cfRule type="containsText" dxfId="1603" priority="1977" operator="containsText" text="M">
      <formula>NOT(ISERROR(SEARCH("M",V158)))</formula>
    </cfRule>
    <cfRule type="containsText" dxfId="1602" priority="1978" operator="containsText" text="K">
      <formula>NOT(ISERROR(SEARCH("K",V158)))</formula>
    </cfRule>
    <cfRule type="containsText" dxfId="1601" priority="1979" operator="containsText" text="H">
      <formula>NOT(ISERROR(SEARCH("H",V158)))</formula>
    </cfRule>
    <cfRule type="containsText" dxfId="1600" priority="1980" operator="containsText" text="B">
      <formula>NOT(ISERROR(SEARCH("B",V158)))</formula>
    </cfRule>
  </conditionalFormatting>
  <conditionalFormatting sqref="U159">
    <cfRule type="containsText" dxfId="1599" priority="389" operator="containsText" text="M">
      <formula>NOT(ISERROR(SEARCH("M",U159)))</formula>
    </cfRule>
    <cfRule type="containsText" dxfId="1598" priority="390" operator="containsText" text="K">
      <formula>NOT(ISERROR(SEARCH("K",U159)))</formula>
    </cfRule>
    <cfRule type="containsText" dxfId="1597" priority="391" operator="containsText" text="H">
      <formula>NOT(ISERROR(SEARCH("H",U159)))</formula>
    </cfRule>
    <cfRule type="containsText" dxfId="1596" priority="392" operator="containsText" text="B">
      <formula>NOT(ISERROR(SEARCH("B",U159)))</formula>
    </cfRule>
  </conditionalFormatting>
  <conditionalFormatting sqref="V159">
    <cfRule type="containsText" dxfId="1595" priority="393" operator="containsText" text="M">
      <formula>NOT(ISERROR(SEARCH("M",V159)))</formula>
    </cfRule>
    <cfRule type="containsText" dxfId="1594" priority="394" operator="containsText" text="K">
      <formula>NOT(ISERROR(SEARCH("K",V159)))</formula>
    </cfRule>
    <cfRule type="containsText" dxfId="1593" priority="395" operator="containsText" text="H">
      <formula>NOT(ISERROR(SEARCH("H",V159)))</formula>
    </cfRule>
    <cfRule type="containsText" dxfId="1592" priority="396" operator="containsText" text="B">
      <formula>NOT(ISERROR(SEARCH("B",V159)))</formula>
    </cfRule>
  </conditionalFormatting>
  <conditionalFormatting sqref="U161">
    <cfRule type="containsText" dxfId="1591" priority="797" operator="containsText" text="M">
      <formula>NOT(ISERROR(SEARCH("M",U161)))</formula>
    </cfRule>
    <cfRule type="containsText" dxfId="1590" priority="798" operator="containsText" text="K">
      <formula>NOT(ISERROR(SEARCH("K",U161)))</formula>
    </cfRule>
    <cfRule type="containsText" dxfId="1589" priority="799" operator="containsText" text="H">
      <formula>NOT(ISERROR(SEARCH("H",U161)))</formula>
    </cfRule>
    <cfRule type="containsText" dxfId="1588" priority="800" operator="containsText" text="B">
      <formula>NOT(ISERROR(SEARCH("B",U161)))</formula>
    </cfRule>
    <cfRule type="containsText" dxfId="1587" priority="801" operator="containsText" text="M">
      <formula>NOT(ISERROR(SEARCH("M",U161)))</formula>
    </cfRule>
    <cfRule type="containsText" dxfId="1586" priority="802" operator="containsText" text="K">
      <formula>NOT(ISERROR(SEARCH("K",U161)))</formula>
    </cfRule>
    <cfRule type="containsText" dxfId="1585" priority="803" operator="containsText" text="H">
      <formula>NOT(ISERROR(SEARCH("H",U161)))</formula>
    </cfRule>
    <cfRule type="containsText" dxfId="1584" priority="804" operator="containsText" text="B">
      <formula>NOT(ISERROR(SEARCH("B",U161)))</formula>
    </cfRule>
  </conditionalFormatting>
  <conditionalFormatting sqref="V161">
    <cfRule type="containsText" dxfId="1583" priority="1405" operator="containsText" text="M">
      <formula>NOT(ISERROR(SEARCH("M",V161)))</formula>
    </cfRule>
    <cfRule type="containsText" dxfId="1582" priority="1406" operator="containsText" text="K">
      <formula>NOT(ISERROR(SEARCH("K",V161)))</formula>
    </cfRule>
    <cfRule type="containsText" dxfId="1581" priority="1407" operator="containsText" text="H">
      <formula>NOT(ISERROR(SEARCH("H",V161)))</formula>
    </cfRule>
    <cfRule type="containsText" dxfId="1580" priority="1408" operator="containsText" text="B">
      <formula>NOT(ISERROR(SEARCH("B",V161)))</formula>
    </cfRule>
    <cfRule type="containsText" dxfId="1579" priority="1409" operator="containsText" text="M">
      <formula>NOT(ISERROR(SEARCH("M",V161)))</formula>
    </cfRule>
    <cfRule type="containsText" dxfId="1578" priority="1410" operator="containsText" text="K">
      <formula>NOT(ISERROR(SEARCH("K",V161)))</formula>
    </cfRule>
    <cfRule type="containsText" dxfId="1577" priority="1411" operator="containsText" text="H">
      <formula>NOT(ISERROR(SEARCH("H",V161)))</formula>
    </cfRule>
    <cfRule type="containsText" dxfId="1576" priority="1412" operator="containsText" text="B">
      <formula>NOT(ISERROR(SEARCH("B",V161)))</formula>
    </cfRule>
  </conditionalFormatting>
  <conditionalFormatting sqref="V166">
    <cfRule type="containsText" dxfId="1575" priority="789" operator="containsText" text="M">
      <formula>NOT(ISERROR(SEARCH("M",V166)))</formula>
    </cfRule>
    <cfRule type="containsText" dxfId="1574" priority="790" operator="containsText" text="K">
      <formula>NOT(ISERROR(SEARCH("K",V166)))</formula>
    </cfRule>
    <cfRule type="containsText" dxfId="1573" priority="791" operator="containsText" text="H">
      <formula>NOT(ISERROR(SEARCH("H",V166)))</formula>
    </cfRule>
    <cfRule type="containsText" dxfId="1572" priority="792" operator="containsText" text="B">
      <formula>NOT(ISERROR(SEARCH("B",V166)))</formula>
    </cfRule>
  </conditionalFormatting>
  <conditionalFormatting sqref="V168">
    <cfRule type="containsText" dxfId="1571" priority="785" operator="containsText" text="M">
      <formula>NOT(ISERROR(SEARCH("M",V168)))</formula>
    </cfRule>
    <cfRule type="containsText" dxfId="1570" priority="786" operator="containsText" text="K">
      <formula>NOT(ISERROR(SEARCH("K",V168)))</formula>
    </cfRule>
    <cfRule type="containsText" dxfId="1569" priority="787" operator="containsText" text="H">
      <formula>NOT(ISERROR(SEARCH("H",V168)))</formula>
    </cfRule>
    <cfRule type="containsText" dxfId="1568" priority="788" operator="containsText" text="B">
      <formula>NOT(ISERROR(SEARCH("B",V168)))</formula>
    </cfRule>
  </conditionalFormatting>
  <conditionalFormatting sqref="V169">
    <cfRule type="containsText" dxfId="1567" priority="781" operator="containsText" text="M">
      <formula>NOT(ISERROR(SEARCH("M",V169)))</formula>
    </cfRule>
    <cfRule type="containsText" dxfId="1566" priority="782" operator="containsText" text="K">
      <formula>NOT(ISERROR(SEARCH("K",V169)))</formula>
    </cfRule>
    <cfRule type="containsText" dxfId="1565" priority="783" operator="containsText" text="H">
      <formula>NOT(ISERROR(SEARCH("H",V169)))</formula>
    </cfRule>
    <cfRule type="containsText" dxfId="1564" priority="784" operator="containsText" text="B">
      <formula>NOT(ISERROR(SEARCH("B",V169)))</formula>
    </cfRule>
  </conditionalFormatting>
  <conditionalFormatting sqref="V170">
    <cfRule type="containsText" dxfId="1563" priority="777" operator="containsText" text="M">
      <formula>NOT(ISERROR(SEARCH("M",V170)))</formula>
    </cfRule>
    <cfRule type="containsText" dxfId="1562" priority="778" operator="containsText" text="K">
      <formula>NOT(ISERROR(SEARCH("K",V170)))</formula>
    </cfRule>
    <cfRule type="containsText" dxfId="1561" priority="779" operator="containsText" text="H">
      <formula>NOT(ISERROR(SEARCH("H",V170)))</formula>
    </cfRule>
    <cfRule type="containsText" dxfId="1560" priority="780" operator="containsText" text="B">
      <formula>NOT(ISERROR(SEARCH("B",V170)))</formula>
    </cfRule>
  </conditionalFormatting>
  <conditionalFormatting sqref="V171">
    <cfRule type="containsText" dxfId="1559" priority="773" operator="containsText" text="M">
      <formula>NOT(ISERROR(SEARCH("M",V171)))</formula>
    </cfRule>
    <cfRule type="containsText" dxfId="1558" priority="774" operator="containsText" text="K">
      <formula>NOT(ISERROR(SEARCH("K",V171)))</formula>
    </cfRule>
    <cfRule type="containsText" dxfId="1557" priority="775" operator="containsText" text="H">
      <formula>NOT(ISERROR(SEARCH("H",V171)))</formula>
    </cfRule>
    <cfRule type="containsText" dxfId="1556" priority="776" operator="containsText" text="B">
      <formula>NOT(ISERROR(SEARCH("B",V171)))</formula>
    </cfRule>
  </conditionalFormatting>
  <conditionalFormatting sqref="V172">
    <cfRule type="containsText" dxfId="1555" priority="769" operator="containsText" text="M">
      <formula>NOT(ISERROR(SEARCH("M",V172)))</formula>
    </cfRule>
    <cfRule type="containsText" dxfId="1554" priority="770" operator="containsText" text="K">
      <formula>NOT(ISERROR(SEARCH("K",V172)))</formula>
    </cfRule>
    <cfRule type="containsText" dxfId="1553" priority="771" operator="containsText" text="H">
      <formula>NOT(ISERROR(SEARCH("H",V172)))</formula>
    </cfRule>
    <cfRule type="containsText" dxfId="1552" priority="772" operator="containsText" text="B">
      <formula>NOT(ISERROR(SEARCH("B",V172)))</formula>
    </cfRule>
  </conditionalFormatting>
  <conditionalFormatting sqref="V173">
    <cfRule type="containsText" dxfId="1551" priority="765" operator="containsText" text="M">
      <formula>NOT(ISERROR(SEARCH("M",V173)))</formula>
    </cfRule>
    <cfRule type="containsText" dxfId="1550" priority="766" operator="containsText" text="K">
      <formula>NOT(ISERROR(SEARCH("K",V173)))</formula>
    </cfRule>
    <cfRule type="containsText" dxfId="1549" priority="767" operator="containsText" text="H">
      <formula>NOT(ISERROR(SEARCH("H",V173)))</formula>
    </cfRule>
    <cfRule type="containsText" dxfId="1548" priority="768" operator="containsText" text="B">
      <formula>NOT(ISERROR(SEARCH("B",V173)))</formula>
    </cfRule>
  </conditionalFormatting>
  <conditionalFormatting sqref="V174">
    <cfRule type="containsText" dxfId="1547" priority="761" operator="containsText" text="M">
      <formula>NOT(ISERROR(SEARCH("M",V174)))</formula>
    </cfRule>
    <cfRule type="containsText" dxfId="1546" priority="762" operator="containsText" text="K">
      <formula>NOT(ISERROR(SEARCH("K",V174)))</formula>
    </cfRule>
    <cfRule type="containsText" dxfId="1545" priority="763" operator="containsText" text="H">
      <formula>NOT(ISERROR(SEARCH("H",V174)))</formula>
    </cfRule>
    <cfRule type="containsText" dxfId="1544" priority="764" operator="containsText" text="B">
      <formula>NOT(ISERROR(SEARCH("B",V174)))</formula>
    </cfRule>
  </conditionalFormatting>
  <conditionalFormatting sqref="V176">
    <cfRule type="containsText" dxfId="1543" priority="757" operator="containsText" text="M">
      <formula>NOT(ISERROR(SEARCH("M",V176)))</formula>
    </cfRule>
    <cfRule type="containsText" dxfId="1542" priority="758" operator="containsText" text="K">
      <formula>NOT(ISERROR(SEARCH("K",V176)))</formula>
    </cfRule>
    <cfRule type="containsText" dxfId="1541" priority="759" operator="containsText" text="H">
      <formula>NOT(ISERROR(SEARCH("H",V176)))</formula>
    </cfRule>
    <cfRule type="containsText" dxfId="1540" priority="760" operator="containsText" text="B">
      <formula>NOT(ISERROR(SEARCH("B",V176)))</formula>
    </cfRule>
  </conditionalFormatting>
  <conditionalFormatting sqref="U179">
    <cfRule type="containsText" dxfId="1539" priority="397" operator="containsText" text="M">
      <formula>NOT(ISERROR(SEARCH("M",U179)))</formula>
    </cfRule>
    <cfRule type="containsText" dxfId="1538" priority="398" operator="containsText" text="K">
      <formula>NOT(ISERROR(SEARCH("K",U179)))</formula>
    </cfRule>
    <cfRule type="containsText" dxfId="1537" priority="399" operator="containsText" text="H">
      <formula>NOT(ISERROR(SEARCH("H",U179)))</formula>
    </cfRule>
    <cfRule type="containsText" dxfId="1536" priority="400" operator="containsText" text="B">
      <formula>NOT(ISERROR(SEARCH("B",U179)))</formula>
    </cfRule>
  </conditionalFormatting>
  <conditionalFormatting sqref="V179">
    <cfRule type="containsText" dxfId="1535" priority="405" operator="containsText" text="M">
      <formula>NOT(ISERROR(SEARCH("M",V179)))</formula>
    </cfRule>
    <cfRule type="containsText" dxfId="1534" priority="406" operator="containsText" text="K">
      <formula>NOT(ISERROR(SEARCH("K",V179)))</formula>
    </cfRule>
    <cfRule type="containsText" dxfId="1533" priority="407" operator="containsText" text="H">
      <formula>NOT(ISERROR(SEARCH("H",V179)))</formula>
    </cfRule>
    <cfRule type="containsText" dxfId="1532" priority="408" operator="containsText" text="B">
      <formula>NOT(ISERROR(SEARCH("B",V179)))</formula>
    </cfRule>
  </conditionalFormatting>
  <conditionalFormatting sqref="U180:V180">
    <cfRule type="containsText" dxfId="1531" priority="401" operator="containsText" text="M">
      <formula>NOT(ISERROR(SEARCH("M",U180)))</formula>
    </cfRule>
    <cfRule type="containsText" dxfId="1530" priority="402" operator="containsText" text="K">
      <formula>NOT(ISERROR(SEARCH("K",U180)))</formula>
    </cfRule>
    <cfRule type="containsText" dxfId="1529" priority="403" operator="containsText" text="H">
      <formula>NOT(ISERROR(SEARCH("H",U180)))</formula>
    </cfRule>
    <cfRule type="containsText" dxfId="1528" priority="404" operator="containsText" text="B">
      <formula>NOT(ISERROR(SEARCH("B",U180)))</formula>
    </cfRule>
  </conditionalFormatting>
  <conditionalFormatting sqref="U181">
    <cfRule type="containsText" dxfId="1527" priority="385" operator="containsText" text="M">
      <formula>NOT(ISERROR(SEARCH("M",U181)))</formula>
    </cfRule>
    <cfRule type="containsText" dxfId="1526" priority="386" operator="containsText" text="K">
      <formula>NOT(ISERROR(SEARCH("K",U181)))</formula>
    </cfRule>
    <cfRule type="containsText" dxfId="1525" priority="387" operator="containsText" text="H">
      <formula>NOT(ISERROR(SEARCH("H",U181)))</formula>
    </cfRule>
    <cfRule type="containsText" dxfId="1524" priority="388" operator="containsText" text="B">
      <formula>NOT(ISERROR(SEARCH("B",U181)))</formula>
    </cfRule>
  </conditionalFormatting>
  <conditionalFormatting sqref="V181">
    <cfRule type="containsText" dxfId="1523" priority="409" operator="containsText" text="M">
      <formula>NOT(ISERROR(SEARCH("M",V181)))</formula>
    </cfRule>
    <cfRule type="containsText" dxfId="1522" priority="410" operator="containsText" text="K">
      <formula>NOT(ISERROR(SEARCH("K",V181)))</formula>
    </cfRule>
    <cfRule type="containsText" dxfId="1521" priority="411" operator="containsText" text="H">
      <formula>NOT(ISERROR(SEARCH("H",V181)))</formula>
    </cfRule>
    <cfRule type="containsText" dxfId="1520" priority="412" operator="containsText" text="B">
      <formula>NOT(ISERROR(SEARCH("B",V181)))</formula>
    </cfRule>
  </conditionalFormatting>
  <conditionalFormatting sqref="U182:V182">
    <cfRule type="containsText" dxfId="1519" priority="333" operator="containsText" text="M">
      <formula>NOT(ISERROR(SEARCH("M",U182)))</formula>
    </cfRule>
    <cfRule type="containsText" dxfId="1518" priority="334" operator="containsText" text="K">
      <formula>NOT(ISERROR(SEARCH("K",U182)))</formula>
    </cfRule>
    <cfRule type="containsText" dxfId="1517" priority="335" operator="containsText" text="H">
      <formula>NOT(ISERROR(SEARCH("H",U182)))</formula>
    </cfRule>
    <cfRule type="containsText" dxfId="1516" priority="336" operator="containsText" text="B">
      <formula>NOT(ISERROR(SEARCH("B",U182)))</formula>
    </cfRule>
  </conditionalFormatting>
  <conditionalFormatting sqref="U183">
    <cfRule type="containsText" dxfId="1515" priority="329" operator="containsText" text="M">
      <formula>NOT(ISERROR(SEARCH("M",U183)))</formula>
    </cfRule>
    <cfRule type="containsText" dxfId="1514" priority="330" operator="containsText" text="K">
      <formula>NOT(ISERROR(SEARCH("K",U183)))</formula>
    </cfRule>
    <cfRule type="containsText" dxfId="1513" priority="331" operator="containsText" text="H">
      <formula>NOT(ISERROR(SEARCH("H",U183)))</formula>
    </cfRule>
    <cfRule type="containsText" dxfId="1512" priority="332" operator="containsText" text="B">
      <formula>NOT(ISERROR(SEARCH("B",U183)))</formula>
    </cfRule>
  </conditionalFormatting>
  <conditionalFormatting sqref="V183">
    <cfRule type="containsText" dxfId="1511" priority="1397" operator="containsText" text="M">
      <formula>NOT(ISERROR(SEARCH("M",V183)))</formula>
    </cfRule>
    <cfRule type="containsText" dxfId="1510" priority="1398" operator="containsText" text="K">
      <formula>NOT(ISERROR(SEARCH("K",V183)))</formula>
    </cfRule>
    <cfRule type="containsText" dxfId="1509" priority="1399" operator="containsText" text="H">
      <formula>NOT(ISERROR(SEARCH("H",V183)))</formula>
    </cfRule>
    <cfRule type="containsText" dxfId="1508" priority="1400" operator="containsText" text="B">
      <formula>NOT(ISERROR(SEARCH("B",V183)))</formula>
    </cfRule>
  </conditionalFormatting>
  <conditionalFormatting sqref="U184">
    <cfRule type="containsText" dxfId="1507" priority="325" operator="containsText" text="M">
      <formula>NOT(ISERROR(SEARCH("M",U184)))</formula>
    </cfRule>
    <cfRule type="containsText" dxfId="1506" priority="326" operator="containsText" text="K">
      <formula>NOT(ISERROR(SEARCH("K",U184)))</formula>
    </cfRule>
    <cfRule type="containsText" dxfId="1505" priority="327" operator="containsText" text="H">
      <formula>NOT(ISERROR(SEARCH("H",U184)))</formula>
    </cfRule>
    <cfRule type="containsText" dxfId="1504" priority="328" operator="containsText" text="B">
      <formula>NOT(ISERROR(SEARCH("B",U184)))</formula>
    </cfRule>
  </conditionalFormatting>
  <conditionalFormatting sqref="U186">
    <cfRule type="containsText" dxfId="1503" priority="321" operator="containsText" text="M">
      <formula>NOT(ISERROR(SEARCH("M",U186)))</formula>
    </cfRule>
    <cfRule type="containsText" dxfId="1502" priority="322" operator="containsText" text="K">
      <formula>NOT(ISERROR(SEARCH("K",U186)))</formula>
    </cfRule>
    <cfRule type="containsText" dxfId="1501" priority="323" operator="containsText" text="H">
      <formula>NOT(ISERROR(SEARCH("H",U186)))</formula>
    </cfRule>
    <cfRule type="containsText" dxfId="1500" priority="324" operator="containsText" text="B">
      <formula>NOT(ISERROR(SEARCH("B",U186)))</formula>
    </cfRule>
  </conditionalFormatting>
  <conditionalFormatting sqref="U187">
    <cfRule type="containsText" dxfId="1499" priority="317" operator="containsText" text="M">
      <formula>NOT(ISERROR(SEARCH("M",U187)))</formula>
    </cfRule>
    <cfRule type="containsText" dxfId="1498" priority="318" operator="containsText" text="K">
      <formula>NOT(ISERROR(SEARCH("K",U187)))</formula>
    </cfRule>
    <cfRule type="containsText" dxfId="1497" priority="319" operator="containsText" text="H">
      <formula>NOT(ISERROR(SEARCH("H",U187)))</formula>
    </cfRule>
    <cfRule type="containsText" dxfId="1496" priority="320" operator="containsText" text="B">
      <formula>NOT(ISERROR(SEARCH("B",U187)))</formula>
    </cfRule>
  </conditionalFormatting>
  <conditionalFormatting sqref="U188">
    <cfRule type="containsText" dxfId="1495" priority="301" operator="containsText" text="M">
      <formula>NOT(ISERROR(SEARCH("M",U188)))</formula>
    </cfRule>
    <cfRule type="containsText" dxfId="1494" priority="302" operator="containsText" text="K">
      <formula>NOT(ISERROR(SEARCH("K",U188)))</formula>
    </cfRule>
    <cfRule type="containsText" dxfId="1493" priority="303" operator="containsText" text="H">
      <formula>NOT(ISERROR(SEARCH("H",U188)))</formula>
    </cfRule>
    <cfRule type="containsText" dxfId="1492" priority="304" operator="containsText" text="B">
      <formula>NOT(ISERROR(SEARCH("B",U188)))</formula>
    </cfRule>
  </conditionalFormatting>
  <conditionalFormatting sqref="U189">
    <cfRule type="containsText" dxfId="1491" priority="313" operator="containsText" text="M">
      <formula>NOT(ISERROR(SEARCH("M",U189)))</formula>
    </cfRule>
    <cfRule type="containsText" dxfId="1490" priority="314" operator="containsText" text="K">
      <formula>NOT(ISERROR(SEARCH("K",U189)))</formula>
    </cfRule>
    <cfRule type="containsText" dxfId="1489" priority="315" operator="containsText" text="H">
      <formula>NOT(ISERROR(SEARCH("H",U189)))</formula>
    </cfRule>
    <cfRule type="containsText" dxfId="1488" priority="316" operator="containsText" text="B">
      <formula>NOT(ISERROR(SEARCH("B",U189)))</formula>
    </cfRule>
  </conditionalFormatting>
  <conditionalFormatting sqref="U190">
    <cfRule type="containsText" dxfId="1487" priority="309" operator="containsText" text="M">
      <formula>NOT(ISERROR(SEARCH("M",U190)))</formula>
    </cfRule>
    <cfRule type="containsText" dxfId="1486" priority="310" operator="containsText" text="K">
      <formula>NOT(ISERROR(SEARCH("K",U190)))</formula>
    </cfRule>
    <cfRule type="containsText" dxfId="1485" priority="311" operator="containsText" text="H">
      <formula>NOT(ISERROR(SEARCH("H",U190)))</formula>
    </cfRule>
    <cfRule type="containsText" dxfId="1484" priority="312" operator="containsText" text="B">
      <formula>NOT(ISERROR(SEARCH("B",U190)))</formula>
    </cfRule>
  </conditionalFormatting>
  <conditionalFormatting sqref="U191">
    <cfRule type="containsText" dxfId="1483" priority="305" operator="containsText" text="M">
      <formula>NOT(ISERROR(SEARCH("M",U191)))</formula>
    </cfRule>
    <cfRule type="containsText" dxfId="1482" priority="306" operator="containsText" text="K">
      <formula>NOT(ISERROR(SEARCH("K",U191)))</formula>
    </cfRule>
    <cfRule type="containsText" dxfId="1481" priority="307" operator="containsText" text="H">
      <formula>NOT(ISERROR(SEARCH("H",U191)))</formula>
    </cfRule>
    <cfRule type="containsText" dxfId="1480" priority="308" operator="containsText" text="B">
      <formula>NOT(ISERROR(SEARCH("B",U191)))</formula>
    </cfRule>
  </conditionalFormatting>
  <conditionalFormatting sqref="V192">
    <cfRule type="containsText" dxfId="1479" priority="1745" operator="containsText" text="M">
      <formula>NOT(ISERROR(SEARCH("M",V192)))</formula>
    </cfRule>
    <cfRule type="containsText" dxfId="1478" priority="1746" operator="containsText" text="K">
      <formula>NOT(ISERROR(SEARCH("K",V192)))</formula>
    </cfRule>
    <cfRule type="containsText" dxfId="1477" priority="1747" operator="containsText" text="H">
      <formula>NOT(ISERROR(SEARCH("H",V192)))</formula>
    </cfRule>
    <cfRule type="containsText" dxfId="1476" priority="1748" operator="containsText" text="B">
      <formula>NOT(ISERROR(SEARCH("B",V192)))</formula>
    </cfRule>
  </conditionalFormatting>
  <conditionalFormatting sqref="U193">
    <cfRule type="containsText" dxfId="1475" priority="1741" operator="containsText" text="M">
      <formula>NOT(ISERROR(SEARCH("M",U193)))</formula>
    </cfRule>
    <cfRule type="containsText" dxfId="1474" priority="1742" operator="containsText" text="K">
      <formula>NOT(ISERROR(SEARCH("K",U193)))</formula>
    </cfRule>
    <cfRule type="containsText" dxfId="1473" priority="1743" operator="containsText" text="H">
      <formula>NOT(ISERROR(SEARCH("H",U193)))</formula>
    </cfRule>
    <cfRule type="containsText" dxfId="1472" priority="1744" operator="containsText" text="B">
      <formula>NOT(ISERROR(SEARCH("B",U193)))</formula>
    </cfRule>
  </conditionalFormatting>
  <conditionalFormatting sqref="V193">
    <cfRule type="containsText" dxfId="1471" priority="1737" operator="containsText" text="M">
      <formula>NOT(ISERROR(SEARCH("M",V193)))</formula>
    </cfRule>
    <cfRule type="containsText" dxfId="1470" priority="1738" operator="containsText" text="K">
      <formula>NOT(ISERROR(SEARCH("K",V193)))</formula>
    </cfRule>
    <cfRule type="containsText" dxfId="1469" priority="1739" operator="containsText" text="H">
      <formula>NOT(ISERROR(SEARCH("H",V193)))</formula>
    </cfRule>
    <cfRule type="containsText" dxfId="1468" priority="1740" operator="containsText" text="B">
      <formula>NOT(ISERROR(SEARCH("B",V193)))</formula>
    </cfRule>
  </conditionalFormatting>
  <conditionalFormatting sqref="V194">
    <cfRule type="containsText" dxfId="1467" priority="1969" operator="containsText" text="M">
      <formula>NOT(ISERROR(SEARCH("M",V194)))</formula>
    </cfRule>
    <cfRule type="containsText" dxfId="1466" priority="1970" operator="containsText" text="K">
      <formula>NOT(ISERROR(SEARCH("K",V194)))</formula>
    </cfRule>
    <cfRule type="containsText" dxfId="1465" priority="1971" operator="containsText" text="H">
      <formula>NOT(ISERROR(SEARCH("H",V194)))</formula>
    </cfRule>
    <cfRule type="containsText" dxfId="1464" priority="1972" operator="containsText" text="B">
      <formula>NOT(ISERROR(SEARCH("B",V194)))</formula>
    </cfRule>
  </conditionalFormatting>
  <conditionalFormatting sqref="U195">
    <cfRule type="containsText" dxfId="1463" priority="293" operator="containsText" text="M">
      <formula>NOT(ISERROR(SEARCH("M",U195)))</formula>
    </cfRule>
    <cfRule type="containsText" dxfId="1462" priority="294" operator="containsText" text="K">
      <formula>NOT(ISERROR(SEARCH("K",U195)))</formula>
    </cfRule>
    <cfRule type="containsText" dxfId="1461" priority="295" operator="containsText" text="H">
      <formula>NOT(ISERROR(SEARCH("H",U195)))</formula>
    </cfRule>
    <cfRule type="containsText" dxfId="1460" priority="296" operator="containsText" text="B">
      <formula>NOT(ISERROR(SEARCH("B",U195)))</formula>
    </cfRule>
  </conditionalFormatting>
  <conditionalFormatting sqref="V199">
    <cfRule type="containsText" dxfId="1459" priority="1965" operator="containsText" text="M">
      <formula>NOT(ISERROR(SEARCH("M",V199)))</formula>
    </cfRule>
    <cfRule type="containsText" dxfId="1458" priority="1966" operator="containsText" text="K">
      <formula>NOT(ISERROR(SEARCH("K",V199)))</formula>
    </cfRule>
    <cfRule type="containsText" dxfId="1457" priority="1967" operator="containsText" text="H">
      <formula>NOT(ISERROR(SEARCH("H",V199)))</formula>
    </cfRule>
    <cfRule type="containsText" dxfId="1456" priority="1968" operator="containsText" text="B">
      <formula>NOT(ISERROR(SEARCH("B",V199)))</formula>
    </cfRule>
  </conditionalFormatting>
  <conditionalFormatting sqref="N200">
    <cfRule type="containsText" dxfId="1455" priority="1873" operator="containsText" text="M">
      <formula>NOT(ISERROR(SEARCH("M",N200)))</formula>
    </cfRule>
    <cfRule type="containsText" dxfId="1454" priority="1874" operator="containsText" text="K">
      <formula>NOT(ISERROR(SEARCH("K",N200)))</formula>
    </cfRule>
    <cfRule type="containsText" dxfId="1453" priority="1875" operator="containsText" text="H">
      <formula>NOT(ISERROR(SEARCH("H",N200)))</formula>
    </cfRule>
    <cfRule type="containsText" dxfId="1452" priority="1876" operator="containsText" text="B">
      <formula>NOT(ISERROR(SEARCH("B",N200)))</formula>
    </cfRule>
  </conditionalFormatting>
  <conditionalFormatting sqref="U200">
    <cfRule type="containsText" dxfId="1451" priority="285" operator="containsText" text="M">
      <formula>NOT(ISERROR(SEARCH("M",U200)))</formula>
    </cfRule>
    <cfRule type="containsText" dxfId="1450" priority="286" operator="containsText" text="K">
      <formula>NOT(ISERROR(SEARCH("K",U200)))</formula>
    </cfRule>
    <cfRule type="containsText" dxfId="1449" priority="287" operator="containsText" text="H">
      <formula>NOT(ISERROR(SEARCH("H",U200)))</formula>
    </cfRule>
    <cfRule type="containsText" dxfId="1448" priority="288" operator="containsText" text="B">
      <formula>NOT(ISERROR(SEARCH("B",U200)))</formula>
    </cfRule>
  </conditionalFormatting>
  <conditionalFormatting sqref="U202">
    <cfRule type="containsText" dxfId="1447" priority="377" operator="containsText" text="M">
      <formula>NOT(ISERROR(SEARCH("M",U202)))</formula>
    </cfRule>
    <cfRule type="containsText" dxfId="1446" priority="378" operator="containsText" text="K">
      <formula>NOT(ISERROR(SEARCH("K",U202)))</formula>
    </cfRule>
    <cfRule type="containsText" dxfId="1445" priority="379" operator="containsText" text="H">
      <formula>NOT(ISERROR(SEARCH("H",U202)))</formula>
    </cfRule>
    <cfRule type="containsText" dxfId="1444" priority="380" operator="containsText" text="B">
      <formula>NOT(ISERROR(SEARCH("B",U202)))</formula>
    </cfRule>
  </conditionalFormatting>
  <conditionalFormatting sqref="U204">
    <cfRule type="containsText" dxfId="1443" priority="281" operator="containsText" text="M">
      <formula>NOT(ISERROR(SEARCH("M",U204)))</formula>
    </cfRule>
    <cfRule type="containsText" dxfId="1442" priority="282" operator="containsText" text="K">
      <formula>NOT(ISERROR(SEARCH("K",U204)))</formula>
    </cfRule>
    <cfRule type="containsText" dxfId="1441" priority="283" operator="containsText" text="H">
      <formula>NOT(ISERROR(SEARCH("H",U204)))</formula>
    </cfRule>
    <cfRule type="containsText" dxfId="1440" priority="284" operator="containsText" text="B">
      <formula>NOT(ISERROR(SEARCH("B",U204)))</formula>
    </cfRule>
  </conditionalFormatting>
  <conditionalFormatting sqref="V204">
    <cfRule type="containsText" dxfId="1439" priority="1393" operator="containsText" text="M">
      <formula>NOT(ISERROR(SEARCH("M",V204)))</formula>
    </cfRule>
    <cfRule type="containsText" dxfId="1438" priority="1394" operator="containsText" text="K">
      <formula>NOT(ISERROR(SEARCH("K",V204)))</formula>
    </cfRule>
    <cfRule type="containsText" dxfId="1437" priority="1395" operator="containsText" text="H">
      <formula>NOT(ISERROR(SEARCH("H",V204)))</formula>
    </cfRule>
    <cfRule type="containsText" dxfId="1436" priority="1396" operator="containsText" text="B">
      <formula>NOT(ISERROR(SEARCH("B",V204)))</formula>
    </cfRule>
  </conditionalFormatting>
  <conditionalFormatting sqref="U206">
    <cfRule type="containsText" dxfId="1435" priority="277" operator="containsText" text="M">
      <formula>NOT(ISERROR(SEARCH("M",U206)))</formula>
    </cfRule>
    <cfRule type="containsText" dxfId="1434" priority="278" operator="containsText" text="K">
      <formula>NOT(ISERROR(SEARCH("K",U206)))</formula>
    </cfRule>
    <cfRule type="containsText" dxfId="1433" priority="279" operator="containsText" text="H">
      <formula>NOT(ISERROR(SEARCH("H",U206)))</formula>
    </cfRule>
    <cfRule type="containsText" dxfId="1432" priority="280" operator="containsText" text="B">
      <formula>NOT(ISERROR(SEARCH("B",U206)))</formula>
    </cfRule>
  </conditionalFormatting>
  <conditionalFormatting sqref="U207">
    <cfRule type="containsText" dxfId="1431" priority="273" operator="containsText" text="M">
      <formula>NOT(ISERROR(SEARCH("M",U207)))</formula>
    </cfRule>
    <cfRule type="containsText" dxfId="1430" priority="274" operator="containsText" text="K">
      <formula>NOT(ISERROR(SEARCH("K",U207)))</formula>
    </cfRule>
    <cfRule type="containsText" dxfId="1429" priority="275" operator="containsText" text="H">
      <formula>NOT(ISERROR(SEARCH("H",U207)))</formula>
    </cfRule>
    <cfRule type="containsText" dxfId="1428" priority="276" operator="containsText" text="B">
      <formula>NOT(ISERROR(SEARCH("B",U207)))</formula>
    </cfRule>
  </conditionalFormatting>
  <conditionalFormatting sqref="U208">
    <cfRule type="containsText" dxfId="1427" priority="269" operator="containsText" text="M">
      <formula>NOT(ISERROR(SEARCH("M",U208)))</formula>
    </cfRule>
    <cfRule type="containsText" dxfId="1426" priority="270" operator="containsText" text="K">
      <formula>NOT(ISERROR(SEARCH("K",U208)))</formula>
    </cfRule>
    <cfRule type="containsText" dxfId="1425" priority="271" operator="containsText" text="H">
      <formula>NOT(ISERROR(SEARCH("H",U208)))</formula>
    </cfRule>
    <cfRule type="containsText" dxfId="1424" priority="272" operator="containsText" text="B">
      <formula>NOT(ISERROR(SEARCH("B",U208)))</formula>
    </cfRule>
  </conditionalFormatting>
  <conditionalFormatting sqref="U209">
    <cfRule type="containsText" dxfId="1423" priority="265" operator="containsText" text="M">
      <formula>NOT(ISERROR(SEARCH("M",U209)))</formula>
    </cfRule>
    <cfRule type="containsText" dxfId="1422" priority="266" operator="containsText" text="K">
      <formula>NOT(ISERROR(SEARCH("K",U209)))</formula>
    </cfRule>
    <cfRule type="containsText" dxfId="1421" priority="267" operator="containsText" text="H">
      <formula>NOT(ISERROR(SEARCH("H",U209)))</formula>
    </cfRule>
    <cfRule type="containsText" dxfId="1420" priority="268" operator="containsText" text="B">
      <formula>NOT(ISERROR(SEARCH("B",U209)))</formula>
    </cfRule>
  </conditionalFormatting>
  <conditionalFormatting sqref="V209">
    <cfRule type="containsText" dxfId="1419" priority="1389" operator="containsText" text="M">
      <formula>NOT(ISERROR(SEARCH("M",V209)))</formula>
    </cfRule>
    <cfRule type="containsText" dxfId="1418" priority="1390" operator="containsText" text="K">
      <formula>NOT(ISERROR(SEARCH("K",V209)))</formula>
    </cfRule>
    <cfRule type="containsText" dxfId="1417" priority="1391" operator="containsText" text="H">
      <formula>NOT(ISERROR(SEARCH("H",V209)))</formula>
    </cfRule>
    <cfRule type="containsText" dxfId="1416" priority="1392" operator="containsText" text="B">
      <formula>NOT(ISERROR(SEARCH("B",V209)))</formula>
    </cfRule>
  </conditionalFormatting>
  <conditionalFormatting sqref="U210">
    <cfRule type="containsText" dxfId="1415" priority="261" operator="containsText" text="M">
      <formula>NOT(ISERROR(SEARCH("M",U210)))</formula>
    </cfRule>
    <cfRule type="containsText" dxfId="1414" priority="262" operator="containsText" text="K">
      <formula>NOT(ISERROR(SEARCH("K",U210)))</formula>
    </cfRule>
    <cfRule type="containsText" dxfId="1413" priority="263" operator="containsText" text="H">
      <formula>NOT(ISERROR(SEARCH("H",U210)))</formula>
    </cfRule>
    <cfRule type="containsText" dxfId="1412" priority="264" operator="containsText" text="B">
      <formula>NOT(ISERROR(SEARCH("B",U210)))</formula>
    </cfRule>
  </conditionalFormatting>
  <conditionalFormatting sqref="U214:V214">
    <cfRule type="containsText" dxfId="1411" priority="373" operator="containsText" text="M">
      <formula>NOT(ISERROR(SEARCH("M",U214)))</formula>
    </cfRule>
    <cfRule type="containsText" dxfId="1410" priority="374" operator="containsText" text="K">
      <formula>NOT(ISERROR(SEARCH("K",U214)))</formula>
    </cfRule>
    <cfRule type="containsText" dxfId="1409" priority="375" operator="containsText" text="H">
      <formula>NOT(ISERROR(SEARCH("H",U214)))</formula>
    </cfRule>
    <cfRule type="containsText" dxfId="1408" priority="376" operator="containsText" text="B">
      <formula>NOT(ISERROR(SEARCH("B",U214)))</formula>
    </cfRule>
  </conditionalFormatting>
  <conditionalFormatting sqref="U215:V215">
    <cfRule type="containsText" dxfId="1407" priority="369" operator="containsText" text="M">
      <formula>NOT(ISERROR(SEARCH("M",U215)))</formula>
    </cfRule>
    <cfRule type="containsText" dxfId="1406" priority="370" operator="containsText" text="K">
      <formula>NOT(ISERROR(SEARCH("K",U215)))</formula>
    </cfRule>
    <cfRule type="containsText" dxfId="1405" priority="371" operator="containsText" text="H">
      <formula>NOT(ISERROR(SEARCH("H",U215)))</formula>
    </cfRule>
    <cfRule type="containsText" dxfId="1404" priority="372" operator="containsText" text="B">
      <formula>NOT(ISERROR(SEARCH("B",U215)))</formula>
    </cfRule>
  </conditionalFormatting>
  <conditionalFormatting sqref="V262">
    <cfRule type="containsText" dxfId="1403" priority="1325" operator="containsText" text="M">
      <formula>NOT(ISERROR(SEARCH("M",V262)))</formula>
    </cfRule>
    <cfRule type="containsText" dxfId="1402" priority="1326" operator="containsText" text="K">
      <formula>NOT(ISERROR(SEARCH("K",V262)))</formula>
    </cfRule>
    <cfRule type="containsText" dxfId="1401" priority="1327" operator="containsText" text="H">
      <formula>NOT(ISERROR(SEARCH("H",V262)))</formula>
    </cfRule>
    <cfRule type="containsText" dxfId="1400" priority="1328" operator="containsText" text="B">
      <formula>NOT(ISERROR(SEARCH("B",V262)))</formula>
    </cfRule>
  </conditionalFormatting>
  <conditionalFormatting sqref="U218">
    <cfRule type="containsText" dxfId="1399" priority="257" operator="containsText" text="M">
      <formula>NOT(ISERROR(SEARCH("M",U218)))</formula>
    </cfRule>
    <cfRule type="containsText" dxfId="1398" priority="258" operator="containsText" text="K">
      <formula>NOT(ISERROR(SEARCH("K",U218)))</formula>
    </cfRule>
    <cfRule type="containsText" dxfId="1397" priority="259" operator="containsText" text="H">
      <formula>NOT(ISERROR(SEARCH("H",U218)))</formula>
    </cfRule>
    <cfRule type="containsText" dxfId="1396" priority="260" operator="containsText" text="B">
      <formula>NOT(ISERROR(SEARCH("B",U218)))</formula>
    </cfRule>
  </conditionalFormatting>
  <conditionalFormatting sqref="V219">
    <cfRule type="containsText" dxfId="1395" priority="1385" operator="containsText" text="M">
      <formula>NOT(ISERROR(SEARCH("M",V219)))</formula>
    </cfRule>
    <cfRule type="containsText" dxfId="1394" priority="1386" operator="containsText" text="K">
      <formula>NOT(ISERROR(SEARCH("K",V219)))</formula>
    </cfRule>
    <cfRule type="containsText" dxfId="1393" priority="1387" operator="containsText" text="H">
      <formula>NOT(ISERROR(SEARCH("H",V219)))</formula>
    </cfRule>
    <cfRule type="containsText" dxfId="1392" priority="1388" operator="containsText" text="B">
      <formula>NOT(ISERROR(SEARCH("B",V219)))</formula>
    </cfRule>
  </conditionalFormatting>
  <conditionalFormatting sqref="V302:V304">
    <cfRule type="containsText" dxfId="1391" priority="201" operator="containsText" text="M">
      <formula>NOT(ISERROR(SEARCH("M",V302)))</formula>
    </cfRule>
    <cfRule type="containsText" dxfId="1390" priority="202" operator="containsText" text="K">
      <formula>NOT(ISERROR(SEARCH("K",V302)))</formula>
    </cfRule>
    <cfRule type="containsText" dxfId="1389" priority="203" operator="containsText" text="H">
      <formula>NOT(ISERROR(SEARCH("H",V302)))</formula>
    </cfRule>
    <cfRule type="containsText" dxfId="1388" priority="204" operator="containsText" text="B">
      <formula>NOT(ISERROR(SEARCH("B",V302)))</formula>
    </cfRule>
  </conditionalFormatting>
  <conditionalFormatting sqref="V277:V278">
    <cfRule type="containsText" dxfId="1387" priority="1301" operator="containsText" text="M">
      <formula>NOT(ISERROR(SEARCH("M",V277)))</formula>
    </cfRule>
    <cfRule type="containsText" dxfId="1386" priority="1302" operator="containsText" text="K">
      <formula>NOT(ISERROR(SEARCH("K",V277)))</formula>
    </cfRule>
    <cfRule type="containsText" dxfId="1385" priority="1303" operator="containsText" text="H">
      <formula>NOT(ISERROR(SEARCH("H",V277)))</formula>
    </cfRule>
    <cfRule type="containsText" dxfId="1384" priority="1304" operator="containsText" text="B">
      <formula>NOT(ISERROR(SEARCH("B",V277)))</formula>
    </cfRule>
  </conditionalFormatting>
  <conditionalFormatting sqref="U221">
    <cfRule type="containsText" dxfId="1383" priority="365" operator="containsText" text="M">
      <formula>NOT(ISERROR(SEARCH("M",U221)))</formula>
    </cfRule>
    <cfRule type="containsText" dxfId="1382" priority="366" operator="containsText" text="K">
      <formula>NOT(ISERROR(SEARCH("K",U221)))</formula>
    </cfRule>
    <cfRule type="containsText" dxfId="1381" priority="367" operator="containsText" text="H">
      <formula>NOT(ISERROR(SEARCH("H",U221)))</formula>
    </cfRule>
    <cfRule type="containsText" dxfId="1380" priority="368" operator="containsText" text="B">
      <formula>NOT(ISERROR(SEARCH("B",U221)))</formula>
    </cfRule>
  </conditionalFormatting>
  <conditionalFormatting sqref="V221">
    <cfRule type="containsText" dxfId="1379" priority="361" operator="containsText" text="M">
      <formula>NOT(ISERROR(SEARCH("M",V221)))</formula>
    </cfRule>
    <cfRule type="containsText" dxfId="1378" priority="362" operator="containsText" text="K">
      <formula>NOT(ISERROR(SEARCH("K",V221)))</formula>
    </cfRule>
    <cfRule type="containsText" dxfId="1377" priority="363" operator="containsText" text="H">
      <formula>NOT(ISERROR(SEARCH("H",V221)))</formula>
    </cfRule>
    <cfRule type="containsText" dxfId="1376" priority="364" operator="containsText" text="B">
      <formula>NOT(ISERROR(SEARCH("B",V221)))</formula>
    </cfRule>
  </conditionalFormatting>
  <conditionalFormatting sqref="V355 V350">
    <cfRule type="containsText" dxfId="1375" priority="197" operator="containsText" text="M">
      <formula>NOT(ISERROR(SEARCH("M",V350)))</formula>
    </cfRule>
    <cfRule type="containsText" dxfId="1374" priority="198" operator="containsText" text="K">
      <formula>NOT(ISERROR(SEARCH("K",V350)))</formula>
    </cfRule>
    <cfRule type="containsText" dxfId="1373" priority="199" operator="containsText" text="H">
      <formula>NOT(ISERROR(SEARCH("H",V350)))</formula>
    </cfRule>
    <cfRule type="containsText" dxfId="1372" priority="200" operator="containsText" text="B">
      <formula>NOT(ISERROR(SEARCH("B",V350)))</formula>
    </cfRule>
  </conditionalFormatting>
  <conditionalFormatting sqref="V236">
    <cfRule type="containsText" dxfId="1371" priority="1305" operator="containsText" text="M">
      <formula>NOT(ISERROR(SEARCH("M",V236)))</formula>
    </cfRule>
    <cfRule type="containsText" dxfId="1370" priority="1306" operator="containsText" text="K">
      <formula>NOT(ISERROR(SEARCH("K",V236)))</formula>
    </cfRule>
    <cfRule type="containsText" dxfId="1369" priority="1307" operator="containsText" text="H">
      <formula>NOT(ISERROR(SEARCH("H",V236)))</formula>
    </cfRule>
    <cfRule type="containsText" dxfId="1368" priority="1308" operator="containsText" text="B">
      <formula>NOT(ISERROR(SEARCH("B",V236)))</formula>
    </cfRule>
  </conditionalFormatting>
  <conditionalFormatting sqref="V223">
    <cfRule type="containsText" dxfId="1367" priority="357" operator="containsText" text="M">
      <formula>NOT(ISERROR(SEARCH("M",V223)))</formula>
    </cfRule>
    <cfRule type="containsText" dxfId="1366" priority="358" operator="containsText" text="K">
      <formula>NOT(ISERROR(SEARCH("K",V223)))</formula>
    </cfRule>
    <cfRule type="containsText" dxfId="1365" priority="359" operator="containsText" text="H">
      <formula>NOT(ISERROR(SEARCH("H",V223)))</formula>
    </cfRule>
    <cfRule type="containsText" dxfId="1364" priority="360" operator="containsText" text="B">
      <formula>NOT(ISERROR(SEARCH("B",V223)))</formula>
    </cfRule>
  </conditionalFormatting>
  <conditionalFormatting sqref="V225">
    <cfRule type="containsText" dxfId="1363" priority="1381" operator="containsText" text="M">
      <formula>NOT(ISERROR(SEARCH("M",V225)))</formula>
    </cfRule>
    <cfRule type="containsText" dxfId="1362" priority="1382" operator="containsText" text="K">
      <formula>NOT(ISERROR(SEARCH("K",V225)))</formula>
    </cfRule>
    <cfRule type="containsText" dxfId="1361" priority="1383" operator="containsText" text="H">
      <formula>NOT(ISERROR(SEARCH("H",V225)))</formula>
    </cfRule>
    <cfRule type="containsText" dxfId="1360" priority="1384" operator="containsText" text="B">
      <formula>NOT(ISERROR(SEARCH("B",V225)))</formula>
    </cfRule>
  </conditionalFormatting>
  <conditionalFormatting sqref="U230">
    <cfRule type="containsText" dxfId="1359" priority="253" operator="containsText" text="M">
      <formula>NOT(ISERROR(SEARCH("M",U230)))</formula>
    </cfRule>
    <cfRule type="containsText" dxfId="1358" priority="254" operator="containsText" text="K">
      <formula>NOT(ISERROR(SEARCH("K",U230)))</formula>
    </cfRule>
    <cfRule type="containsText" dxfId="1357" priority="255" operator="containsText" text="H">
      <formula>NOT(ISERROR(SEARCH("H",U230)))</formula>
    </cfRule>
    <cfRule type="containsText" dxfId="1356" priority="256" operator="containsText" text="B">
      <formula>NOT(ISERROR(SEARCH("B",U230)))</formula>
    </cfRule>
  </conditionalFormatting>
  <conditionalFormatting sqref="U231">
    <cfRule type="containsText" dxfId="1355" priority="349" operator="containsText" text="M">
      <formula>NOT(ISERROR(SEARCH("M",U231)))</formula>
    </cfRule>
    <cfRule type="containsText" dxfId="1354" priority="350" operator="containsText" text="K">
      <formula>NOT(ISERROR(SEARCH("K",U231)))</formula>
    </cfRule>
    <cfRule type="containsText" dxfId="1353" priority="351" operator="containsText" text="H">
      <formula>NOT(ISERROR(SEARCH("H",U231)))</formula>
    </cfRule>
    <cfRule type="containsText" dxfId="1352" priority="352" operator="containsText" text="B">
      <formula>NOT(ISERROR(SEARCH("B",U231)))</formula>
    </cfRule>
  </conditionalFormatting>
  <conditionalFormatting sqref="V231">
    <cfRule type="containsText" dxfId="1351" priority="341" operator="containsText" text="M">
      <formula>NOT(ISERROR(SEARCH("M",V231)))</formula>
    </cfRule>
    <cfRule type="containsText" dxfId="1350" priority="342" operator="containsText" text="K">
      <formula>NOT(ISERROR(SEARCH("K",V231)))</formula>
    </cfRule>
    <cfRule type="containsText" dxfId="1349" priority="343" operator="containsText" text="H">
      <formula>NOT(ISERROR(SEARCH("H",V231)))</formula>
    </cfRule>
    <cfRule type="containsText" dxfId="1348" priority="344" operator="containsText" text="B">
      <formula>NOT(ISERROR(SEARCH("B",V231)))</formula>
    </cfRule>
  </conditionalFormatting>
  <conditionalFormatting sqref="V232">
    <cfRule type="containsText" dxfId="1347" priority="337" operator="containsText" text="M">
      <formula>NOT(ISERROR(SEARCH("M",V232)))</formula>
    </cfRule>
    <cfRule type="containsText" dxfId="1346" priority="338" operator="containsText" text="K">
      <formula>NOT(ISERROR(SEARCH("K",V232)))</formula>
    </cfRule>
    <cfRule type="containsText" dxfId="1345" priority="339" operator="containsText" text="H">
      <formula>NOT(ISERROR(SEARCH("H",V232)))</formula>
    </cfRule>
    <cfRule type="containsText" dxfId="1344" priority="340" operator="containsText" text="B">
      <formula>NOT(ISERROR(SEARCH("B",V232)))</formula>
    </cfRule>
  </conditionalFormatting>
  <conditionalFormatting sqref="V384">
    <cfRule type="containsText" dxfId="1343" priority="193" operator="containsText" text="M">
      <formula>NOT(ISERROR(SEARCH("M",V384)))</formula>
    </cfRule>
    <cfRule type="containsText" dxfId="1342" priority="194" operator="containsText" text="K">
      <formula>NOT(ISERROR(SEARCH("K",V384)))</formula>
    </cfRule>
    <cfRule type="containsText" dxfId="1341" priority="195" operator="containsText" text="H">
      <formula>NOT(ISERROR(SEARCH("H",V384)))</formula>
    </cfRule>
    <cfRule type="containsText" dxfId="1340" priority="196" operator="containsText" text="B">
      <formula>NOT(ISERROR(SEARCH("B",V384)))</formula>
    </cfRule>
  </conditionalFormatting>
  <conditionalFormatting sqref="V234">
    <cfRule type="containsText" dxfId="1339" priority="1377" operator="containsText" text="M">
      <formula>NOT(ISERROR(SEARCH("M",V234)))</formula>
    </cfRule>
    <cfRule type="containsText" dxfId="1338" priority="1378" operator="containsText" text="K">
      <formula>NOT(ISERROR(SEARCH("K",V234)))</formula>
    </cfRule>
    <cfRule type="containsText" dxfId="1337" priority="1379" operator="containsText" text="H">
      <formula>NOT(ISERROR(SEARCH("H",V234)))</formula>
    </cfRule>
    <cfRule type="containsText" dxfId="1336" priority="1380" operator="containsText" text="B">
      <formula>NOT(ISERROR(SEARCH("B",V234)))</formula>
    </cfRule>
  </conditionalFormatting>
  <conditionalFormatting sqref="U236">
    <cfRule type="containsText" dxfId="1335" priority="381" operator="containsText" text="M">
      <formula>NOT(ISERROR(SEARCH("M",U236)))</formula>
    </cfRule>
    <cfRule type="containsText" dxfId="1334" priority="382" operator="containsText" text="K">
      <formula>NOT(ISERROR(SEARCH("K",U236)))</formula>
    </cfRule>
    <cfRule type="containsText" dxfId="1333" priority="383" operator="containsText" text="H">
      <formula>NOT(ISERROR(SEARCH("H",U236)))</formula>
    </cfRule>
    <cfRule type="containsText" dxfId="1332" priority="384" operator="containsText" text="B">
      <formula>NOT(ISERROR(SEARCH("B",U236)))</formula>
    </cfRule>
  </conditionalFormatting>
  <conditionalFormatting sqref="V238">
    <cfRule type="containsText" dxfId="1331" priority="1353" operator="containsText" text="M">
      <formula>NOT(ISERROR(SEARCH("M",V238)))</formula>
    </cfRule>
    <cfRule type="containsText" dxfId="1330" priority="1354" operator="containsText" text="K">
      <formula>NOT(ISERROR(SEARCH("K",V238)))</formula>
    </cfRule>
    <cfRule type="containsText" dxfId="1329" priority="1355" operator="containsText" text="H">
      <formula>NOT(ISERROR(SEARCH("H",V238)))</formula>
    </cfRule>
    <cfRule type="containsText" dxfId="1328" priority="1356" operator="containsText" text="B">
      <formula>NOT(ISERROR(SEARCH("B",V238)))</formula>
    </cfRule>
  </conditionalFormatting>
  <conditionalFormatting sqref="V240">
    <cfRule type="containsText" dxfId="1327" priority="1349" operator="containsText" text="M">
      <formula>NOT(ISERROR(SEARCH("M",V240)))</formula>
    </cfRule>
    <cfRule type="containsText" dxfId="1326" priority="1350" operator="containsText" text="K">
      <formula>NOT(ISERROR(SEARCH("K",V240)))</formula>
    </cfRule>
    <cfRule type="containsText" dxfId="1325" priority="1351" operator="containsText" text="H">
      <formula>NOT(ISERROR(SEARCH("H",V240)))</formula>
    </cfRule>
    <cfRule type="containsText" dxfId="1324" priority="1352" operator="containsText" text="B">
      <formula>NOT(ISERROR(SEARCH("B",V240)))</formula>
    </cfRule>
  </conditionalFormatting>
  <conditionalFormatting sqref="V242">
    <cfRule type="containsText" dxfId="1323" priority="1293" operator="containsText" text="M">
      <formula>NOT(ISERROR(SEARCH("M",V242)))</formula>
    </cfRule>
    <cfRule type="containsText" dxfId="1322" priority="1294" operator="containsText" text="K">
      <formula>NOT(ISERROR(SEARCH("K",V242)))</formula>
    </cfRule>
    <cfRule type="containsText" dxfId="1321" priority="1295" operator="containsText" text="H">
      <formula>NOT(ISERROR(SEARCH("H",V242)))</formula>
    </cfRule>
    <cfRule type="containsText" dxfId="1320" priority="1296" operator="containsText" text="B">
      <formula>NOT(ISERROR(SEARCH("B",V242)))</formula>
    </cfRule>
    <cfRule type="containsText" dxfId="1319" priority="1297" operator="containsText" text="M">
      <formula>NOT(ISERROR(SEARCH("M",V242)))</formula>
    </cfRule>
    <cfRule type="containsText" dxfId="1318" priority="1298" operator="containsText" text="K">
      <formula>NOT(ISERROR(SEARCH("K",V242)))</formula>
    </cfRule>
    <cfRule type="containsText" dxfId="1317" priority="1299" operator="containsText" text="H">
      <formula>NOT(ISERROR(SEARCH("H",V242)))</formula>
    </cfRule>
    <cfRule type="containsText" dxfId="1316" priority="1300" operator="containsText" text="B">
      <formula>NOT(ISERROR(SEARCH("B",V242)))</formula>
    </cfRule>
  </conditionalFormatting>
  <conditionalFormatting sqref="V246">
    <cfRule type="containsText" dxfId="1315" priority="1373" operator="containsText" text="M">
      <formula>NOT(ISERROR(SEARCH("M",V246)))</formula>
    </cfRule>
    <cfRule type="containsText" dxfId="1314" priority="1374" operator="containsText" text="K">
      <formula>NOT(ISERROR(SEARCH("K",V246)))</formula>
    </cfRule>
    <cfRule type="containsText" dxfId="1313" priority="1375" operator="containsText" text="H">
      <formula>NOT(ISERROR(SEARCH("H",V246)))</formula>
    </cfRule>
    <cfRule type="containsText" dxfId="1312" priority="1376" operator="containsText" text="B">
      <formula>NOT(ISERROR(SEARCH("B",V246)))</formula>
    </cfRule>
  </conditionalFormatting>
  <conditionalFormatting sqref="V248">
    <cfRule type="containsText" dxfId="1311" priority="1345" operator="containsText" text="M">
      <formula>NOT(ISERROR(SEARCH("M",V248)))</formula>
    </cfRule>
    <cfRule type="containsText" dxfId="1310" priority="1346" operator="containsText" text="K">
      <formula>NOT(ISERROR(SEARCH("K",V248)))</formula>
    </cfRule>
    <cfRule type="containsText" dxfId="1309" priority="1347" operator="containsText" text="H">
      <formula>NOT(ISERROR(SEARCH("H",V248)))</formula>
    </cfRule>
    <cfRule type="containsText" dxfId="1308" priority="1348" operator="containsText" text="B">
      <formula>NOT(ISERROR(SEARCH("B",V248)))</formula>
    </cfRule>
  </conditionalFormatting>
  <conditionalFormatting sqref="V250">
    <cfRule type="containsText" dxfId="1307" priority="1365" operator="containsText" text="M">
      <formula>NOT(ISERROR(SEARCH("M",V250)))</formula>
    </cfRule>
    <cfRule type="containsText" dxfId="1306" priority="1366" operator="containsText" text="K">
      <formula>NOT(ISERROR(SEARCH("K",V250)))</formula>
    </cfRule>
    <cfRule type="containsText" dxfId="1305" priority="1367" operator="containsText" text="H">
      <formula>NOT(ISERROR(SEARCH("H",V250)))</formula>
    </cfRule>
    <cfRule type="containsText" dxfId="1304" priority="1368" operator="containsText" text="B">
      <formula>NOT(ISERROR(SEARCH("B",V250)))</formula>
    </cfRule>
  </conditionalFormatting>
  <conditionalFormatting sqref="U251">
    <cfRule type="containsText" dxfId="1303" priority="1929" operator="containsText" text="M">
      <formula>NOT(ISERROR(SEARCH("M",U251)))</formula>
    </cfRule>
    <cfRule type="containsText" dxfId="1302" priority="1930" operator="containsText" text="K">
      <formula>NOT(ISERROR(SEARCH("K",U251)))</formula>
    </cfRule>
    <cfRule type="containsText" dxfId="1301" priority="1931" operator="containsText" text="H">
      <formula>NOT(ISERROR(SEARCH("H",U251)))</formula>
    </cfRule>
    <cfRule type="containsText" dxfId="1300" priority="1932" operator="containsText" text="B">
      <formula>NOT(ISERROR(SEARCH("B",U251)))</formula>
    </cfRule>
  </conditionalFormatting>
  <conditionalFormatting sqref="V251">
    <cfRule type="containsText" dxfId="1299" priority="1369" operator="containsText" text="M">
      <formula>NOT(ISERROR(SEARCH("M",V251)))</formula>
    </cfRule>
    <cfRule type="containsText" dxfId="1298" priority="1370" operator="containsText" text="K">
      <formula>NOT(ISERROR(SEARCH("K",V251)))</formula>
    </cfRule>
    <cfRule type="containsText" dxfId="1297" priority="1371" operator="containsText" text="H">
      <formula>NOT(ISERROR(SEARCH("H",V251)))</formula>
    </cfRule>
    <cfRule type="containsText" dxfId="1296" priority="1372" operator="containsText" text="B">
      <formula>NOT(ISERROR(SEARCH("B",V251)))</formula>
    </cfRule>
  </conditionalFormatting>
  <conditionalFormatting sqref="V253">
    <cfRule type="containsText" dxfId="1295" priority="1341" operator="containsText" text="M">
      <formula>NOT(ISERROR(SEARCH("M",V253)))</formula>
    </cfRule>
    <cfRule type="containsText" dxfId="1294" priority="1342" operator="containsText" text="K">
      <formula>NOT(ISERROR(SEARCH("K",V253)))</formula>
    </cfRule>
    <cfRule type="containsText" dxfId="1293" priority="1343" operator="containsText" text="H">
      <formula>NOT(ISERROR(SEARCH("H",V253)))</formula>
    </cfRule>
    <cfRule type="containsText" dxfId="1292" priority="1344" operator="containsText" text="B">
      <formula>NOT(ISERROR(SEARCH("B",V253)))</formula>
    </cfRule>
  </conditionalFormatting>
  <conditionalFormatting sqref="V255">
    <cfRule type="containsText" dxfId="1291" priority="1337" operator="containsText" text="M">
      <formula>NOT(ISERROR(SEARCH("M",V255)))</formula>
    </cfRule>
    <cfRule type="containsText" dxfId="1290" priority="1338" operator="containsText" text="K">
      <formula>NOT(ISERROR(SEARCH("K",V255)))</formula>
    </cfRule>
    <cfRule type="containsText" dxfId="1289" priority="1339" operator="containsText" text="H">
      <formula>NOT(ISERROR(SEARCH("H",V255)))</formula>
    </cfRule>
    <cfRule type="containsText" dxfId="1288" priority="1340" operator="containsText" text="B">
      <formula>NOT(ISERROR(SEARCH("B",V255)))</formula>
    </cfRule>
  </conditionalFormatting>
  <conditionalFormatting sqref="V258">
    <cfRule type="containsText" dxfId="1287" priority="1333" operator="containsText" text="M">
      <formula>NOT(ISERROR(SEARCH("M",V258)))</formula>
    </cfRule>
    <cfRule type="containsText" dxfId="1286" priority="1334" operator="containsText" text="K">
      <formula>NOT(ISERROR(SEARCH("K",V258)))</formula>
    </cfRule>
    <cfRule type="containsText" dxfId="1285" priority="1335" operator="containsText" text="H">
      <formula>NOT(ISERROR(SEARCH("H",V258)))</formula>
    </cfRule>
    <cfRule type="containsText" dxfId="1284" priority="1336" operator="containsText" text="B">
      <formula>NOT(ISERROR(SEARCH("B",V258)))</formula>
    </cfRule>
  </conditionalFormatting>
  <conditionalFormatting sqref="V260">
    <cfRule type="containsText" dxfId="1283" priority="1329" operator="containsText" text="M">
      <formula>NOT(ISERROR(SEARCH("M",V260)))</formula>
    </cfRule>
    <cfRule type="containsText" dxfId="1282" priority="1330" operator="containsText" text="K">
      <formula>NOT(ISERROR(SEARCH("K",V260)))</formula>
    </cfRule>
    <cfRule type="containsText" dxfId="1281" priority="1331" operator="containsText" text="H">
      <formula>NOT(ISERROR(SEARCH("H",V260)))</formula>
    </cfRule>
    <cfRule type="containsText" dxfId="1280" priority="1332" operator="containsText" text="B">
      <formula>NOT(ISERROR(SEARCH("B",V260)))</formula>
    </cfRule>
  </conditionalFormatting>
  <conditionalFormatting sqref="U261:V261">
    <cfRule type="containsText" dxfId="1279" priority="753" operator="containsText" text="M">
      <formula>NOT(ISERROR(SEARCH("M",U261)))</formula>
    </cfRule>
    <cfRule type="containsText" dxfId="1278" priority="754" operator="containsText" text="K">
      <formula>NOT(ISERROR(SEARCH("K",U261)))</formula>
    </cfRule>
    <cfRule type="containsText" dxfId="1277" priority="755" operator="containsText" text="H">
      <formula>NOT(ISERROR(SEARCH("H",U261)))</formula>
    </cfRule>
    <cfRule type="containsText" dxfId="1276" priority="756" operator="containsText" text="B">
      <formula>NOT(ISERROR(SEARCH("B",U261)))</formula>
    </cfRule>
  </conditionalFormatting>
  <conditionalFormatting sqref="U262">
    <cfRule type="containsText" dxfId="1275" priority="749" operator="containsText" text="M">
      <formula>NOT(ISERROR(SEARCH("M",U262)))</formula>
    </cfRule>
    <cfRule type="containsText" dxfId="1274" priority="750" operator="containsText" text="K">
      <formula>NOT(ISERROR(SEARCH("K",U262)))</formula>
    </cfRule>
    <cfRule type="containsText" dxfId="1273" priority="751" operator="containsText" text="H">
      <formula>NOT(ISERROR(SEARCH("H",U262)))</formula>
    </cfRule>
    <cfRule type="containsText" dxfId="1272" priority="752" operator="containsText" text="B">
      <formula>NOT(ISERROR(SEARCH("B",U262)))</formula>
    </cfRule>
  </conditionalFormatting>
  <conditionalFormatting sqref="U263">
    <cfRule type="containsText" dxfId="1271" priority="745" operator="containsText" text="M">
      <formula>NOT(ISERROR(SEARCH("M",U263)))</formula>
    </cfRule>
    <cfRule type="containsText" dxfId="1270" priority="746" operator="containsText" text="K">
      <formula>NOT(ISERROR(SEARCH("K",U263)))</formula>
    </cfRule>
    <cfRule type="containsText" dxfId="1269" priority="747" operator="containsText" text="H">
      <formula>NOT(ISERROR(SEARCH("H",U263)))</formula>
    </cfRule>
    <cfRule type="containsText" dxfId="1268" priority="748" operator="containsText" text="B">
      <formula>NOT(ISERROR(SEARCH("B",U263)))</formula>
    </cfRule>
  </conditionalFormatting>
  <conditionalFormatting sqref="V263">
    <cfRule type="containsText" dxfId="1267" priority="741" operator="containsText" text="M">
      <formula>NOT(ISERROR(SEARCH("M",V263)))</formula>
    </cfRule>
    <cfRule type="containsText" dxfId="1266" priority="742" operator="containsText" text="K">
      <formula>NOT(ISERROR(SEARCH("K",V263)))</formula>
    </cfRule>
    <cfRule type="containsText" dxfId="1265" priority="743" operator="containsText" text="H">
      <formula>NOT(ISERROR(SEARCH("H",V263)))</formula>
    </cfRule>
    <cfRule type="containsText" dxfId="1264" priority="744" operator="containsText" text="B">
      <formula>NOT(ISERROR(SEARCH("B",V263)))</formula>
    </cfRule>
  </conditionalFormatting>
  <conditionalFormatting sqref="U265">
    <cfRule type="containsText" dxfId="1263" priority="737" operator="containsText" text="M">
      <formula>NOT(ISERROR(SEARCH("M",U265)))</formula>
    </cfRule>
    <cfRule type="containsText" dxfId="1262" priority="738" operator="containsText" text="K">
      <formula>NOT(ISERROR(SEARCH("K",U265)))</formula>
    </cfRule>
    <cfRule type="containsText" dxfId="1261" priority="739" operator="containsText" text="H">
      <formula>NOT(ISERROR(SEARCH("H",U265)))</formula>
    </cfRule>
    <cfRule type="containsText" dxfId="1260" priority="740" operator="containsText" text="B">
      <formula>NOT(ISERROR(SEARCH("B",U265)))</formula>
    </cfRule>
  </conditionalFormatting>
  <conditionalFormatting sqref="V265">
    <cfRule type="containsText" dxfId="1259" priority="1321" operator="containsText" text="M">
      <formula>NOT(ISERROR(SEARCH("M",V265)))</formula>
    </cfRule>
    <cfRule type="containsText" dxfId="1258" priority="1322" operator="containsText" text="K">
      <formula>NOT(ISERROR(SEARCH("K",V265)))</formula>
    </cfRule>
    <cfRule type="containsText" dxfId="1257" priority="1323" operator="containsText" text="H">
      <formula>NOT(ISERROR(SEARCH("H",V265)))</formula>
    </cfRule>
    <cfRule type="containsText" dxfId="1256" priority="1324" operator="containsText" text="B">
      <formula>NOT(ISERROR(SEARCH("B",V265)))</formula>
    </cfRule>
  </conditionalFormatting>
  <conditionalFormatting sqref="U266:V266">
    <cfRule type="containsText" dxfId="1255" priority="733" operator="containsText" text="M">
      <formula>NOT(ISERROR(SEARCH("M",U266)))</formula>
    </cfRule>
    <cfRule type="containsText" dxfId="1254" priority="734" operator="containsText" text="K">
      <formula>NOT(ISERROR(SEARCH("K",U266)))</formula>
    </cfRule>
    <cfRule type="containsText" dxfId="1253" priority="735" operator="containsText" text="H">
      <formula>NOT(ISERROR(SEARCH("H",U266)))</formula>
    </cfRule>
    <cfRule type="containsText" dxfId="1252" priority="736" operator="containsText" text="B">
      <formula>NOT(ISERROR(SEARCH("B",U266)))</formula>
    </cfRule>
  </conditionalFormatting>
  <conditionalFormatting sqref="U267:V267">
    <cfRule type="containsText" dxfId="1251" priority="729" operator="containsText" text="M">
      <formula>NOT(ISERROR(SEARCH("M",U267)))</formula>
    </cfRule>
    <cfRule type="containsText" dxfId="1250" priority="730" operator="containsText" text="K">
      <formula>NOT(ISERROR(SEARCH("K",U267)))</formula>
    </cfRule>
    <cfRule type="containsText" dxfId="1249" priority="731" operator="containsText" text="H">
      <formula>NOT(ISERROR(SEARCH("H",U267)))</formula>
    </cfRule>
    <cfRule type="containsText" dxfId="1248" priority="732" operator="containsText" text="B">
      <formula>NOT(ISERROR(SEARCH("B",U267)))</formula>
    </cfRule>
  </conditionalFormatting>
  <conditionalFormatting sqref="Q268">
    <cfRule type="containsText" dxfId="1247" priority="1113" operator="containsText" text="M">
      <formula>NOT(ISERROR(SEARCH("M",Q268)))</formula>
    </cfRule>
    <cfRule type="containsText" dxfId="1246" priority="1114" operator="containsText" text="K">
      <formula>NOT(ISERROR(SEARCH("K",Q268)))</formula>
    </cfRule>
    <cfRule type="containsText" dxfId="1245" priority="1115" operator="containsText" text="H">
      <formula>NOT(ISERROR(SEARCH("H",Q268)))</formula>
    </cfRule>
    <cfRule type="containsText" dxfId="1244" priority="1116" operator="containsText" text="B">
      <formula>NOT(ISERROR(SEARCH("B",Q268)))</formula>
    </cfRule>
  </conditionalFormatting>
  <conditionalFormatting sqref="U268">
    <cfRule type="containsText" dxfId="1243" priority="721" operator="containsText" text="M">
      <formula>NOT(ISERROR(SEARCH("M",U268)))</formula>
    </cfRule>
    <cfRule type="containsText" dxfId="1242" priority="722" operator="containsText" text="K">
      <formula>NOT(ISERROR(SEARCH("K",U268)))</formula>
    </cfRule>
    <cfRule type="containsText" dxfId="1241" priority="723" operator="containsText" text="H">
      <formula>NOT(ISERROR(SEARCH("H",U268)))</formula>
    </cfRule>
    <cfRule type="containsText" dxfId="1240" priority="724" operator="containsText" text="B">
      <formula>NOT(ISERROR(SEARCH("B",U268)))</formula>
    </cfRule>
  </conditionalFormatting>
  <conditionalFormatting sqref="V268">
    <cfRule type="containsText" dxfId="1239" priority="725" operator="containsText" text="M">
      <formula>NOT(ISERROR(SEARCH("M",V268)))</formula>
    </cfRule>
    <cfRule type="containsText" dxfId="1238" priority="726" operator="containsText" text="K">
      <formula>NOT(ISERROR(SEARCH("K",V268)))</formula>
    </cfRule>
    <cfRule type="containsText" dxfId="1237" priority="727" operator="containsText" text="H">
      <formula>NOT(ISERROR(SEARCH("H",V268)))</formula>
    </cfRule>
    <cfRule type="containsText" dxfId="1236" priority="728" operator="containsText" text="B">
      <formula>NOT(ISERROR(SEARCH("B",V268)))</formula>
    </cfRule>
  </conditionalFormatting>
  <conditionalFormatting sqref="U269">
    <cfRule type="containsText" dxfId="1235" priority="717" operator="containsText" text="M">
      <formula>NOT(ISERROR(SEARCH("M",U269)))</formula>
    </cfRule>
    <cfRule type="containsText" dxfId="1234" priority="718" operator="containsText" text="K">
      <formula>NOT(ISERROR(SEARCH("K",U269)))</formula>
    </cfRule>
    <cfRule type="containsText" dxfId="1233" priority="719" operator="containsText" text="H">
      <formula>NOT(ISERROR(SEARCH("H",U269)))</formula>
    </cfRule>
    <cfRule type="containsText" dxfId="1232" priority="720" operator="containsText" text="B">
      <formula>NOT(ISERROR(SEARCH("B",U269)))</formula>
    </cfRule>
  </conditionalFormatting>
  <conditionalFormatting sqref="U271">
    <cfRule type="containsText" dxfId="1231" priority="713" operator="containsText" text="M">
      <formula>NOT(ISERROR(SEARCH("M",U271)))</formula>
    </cfRule>
    <cfRule type="containsText" dxfId="1230" priority="714" operator="containsText" text="K">
      <formula>NOT(ISERROR(SEARCH("K",U271)))</formula>
    </cfRule>
    <cfRule type="containsText" dxfId="1229" priority="715" operator="containsText" text="H">
      <formula>NOT(ISERROR(SEARCH("H",U271)))</formula>
    </cfRule>
    <cfRule type="containsText" dxfId="1228" priority="716" operator="containsText" text="B">
      <formula>NOT(ISERROR(SEARCH("B",U271)))</formula>
    </cfRule>
  </conditionalFormatting>
  <conditionalFormatting sqref="V271">
    <cfRule type="containsText" dxfId="1227" priority="1313" operator="containsText" text="M">
      <formula>NOT(ISERROR(SEARCH("M",V271)))</formula>
    </cfRule>
    <cfRule type="containsText" dxfId="1226" priority="1314" operator="containsText" text="K">
      <formula>NOT(ISERROR(SEARCH("K",V271)))</formula>
    </cfRule>
    <cfRule type="containsText" dxfId="1225" priority="1315" operator="containsText" text="H">
      <formula>NOT(ISERROR(SEARCH("H",V271)))</formula>
    </cfRule>
    <cfRule type="containsText" dxfId="1224" priority="1316" operator="containsText" text="B">
      <formula>NOT(ISERROR(SEARCH("B",V271)))</formula>
    </cfRule>
  </conditionalFormatting>
  <conditionalFormatting sqref="U272">
    <cfRule type="containsText" dxfId="1223" priority="709" operator="containsText" text="M">
      <formula>NOT(ISERROR(SEARCH("M",U272)))</formula>
    </cfRule>
    <cfRule type="containsText" dxfId="1222" priority="710" operator="containsText" text="K">
      <formula>NOT(ISERROR(SEARCH("K",U272)))</formula>
    </cfRule>
    <cfRule type="containsText" dxfId="1221" priority="711" operator="containsText" text="H">
      <formula>NOT(ISERROR(SEARCH("H",U272)))</formula>
    </cfRule>
    <cfRule type="containsText" dxfId="1220" priority="712" operator="containsText" text="B">
      <formula>NOT(ISERROR(SEARCH("B",U272)))</formula>
    </cfRule>
  </conditionalFormatting>
  <conditionalFormatting sqref="V272">
    <cfRule type="containsText" dxfId="1219" priority="1309" operator="containsText" text="M">
      <formula>NOT(ISERROR(SEARCH("M",V272)))</formula>
    </cfRule>
    <cfRule type="containsText" dxfId="1218" priority="1310" operator="containsText" text="K">
      <formula>NOT(ISERROR(SEARCH("K",V272)))</formula>
    </cfRule>
    <cfRule type="containsText" dxfId="1217" priority="1311" operator="containsText" text="H">
      <formula>NOT(ISERROR(SEARCH("H",V272)))</formula>
    </cfRule>
    <cfRule type="containsText" dxfId="1216" priority="1312" operator="containsText" text="B">
      <formula>NOT(ISERROR(SEARCH("B",V272)))</formula>
    </cfRule>
  </conditionalFormatting>
  <conditionalFormatting sqref="U273">
    <cfRule type="containsText" dxfId="1215" priority="705" operator="containsText" text="M">
      <formula>NOT(ISERROR(SEARCH("M",U273)))</formula>
    </cfRule>
    <cfRule type="containsText" dxfId="1214" priority="706" operator="containsText" text="K">
      <formula>NOT(ISERROR(SEARCH("K",U273)))</formula>
    </cfRule>
    <cfRule type="containsText" dxfId="1213" priority="707" operator="containsText" text="H">
      <formula>NOT(ISERROR(SEARCH("H",U273)))</formula>
    </cfRule>
    <cfRule type="containsText" dxfId="1212" priority="708" operator="containsText" text="B">
      <formula>NOT(ISERROR(SEARCH("B",U273)))</formula>
    </cfRule>
  </conditionalFormatting>
  <conditionalFormatting sqref="V275">
    <cfRule type="containsText" dxfId="1211" priority="1361" operator="containsText" text="M">
      <formula>NOT(ISERROR(SEARCH("M",V275)))</formula>
    </cfRule>
    <cfRule type="containsText" dxfId="1210" priority="1362" operator="containsText" text="K">
      <formula>NOT(ISERROR(SEARCH("K",V275)))</formula>
    </cfRule>
    <cfRule type="containsText" dxfId="1209" priority="1363" operator="containsText" text="H">
      <formula>NOT(ISERROR(SEARCH("H",V275)))</formula>
    </cfRule>
    <cfRule type="containsText" dxfId="1208" priority="1364" operator="containsText" text="B">
      <formula>NOT(ISERROR(SEARCH("B",V275)))</formula>
    </cfRule>
  </conditionalFormatting>
  <conditionalFormatting sqref="V276">
    <cfRule type="containsText" dxfId="1207" priority="1357" operator="containsText" text="M">
      <formula>NOT(ISERROR(SEARCH("M",V276)))</formula>
    </cfRule>
    <cfRule type="containsText" dxfId="1206" priority="1358" operator="containsText" text="K">
      <formula>NOT(ISERROR(SEARCH("K",V276)))</formula>
    </cfRule>
    <cfRule type="containsText" dxfId="1205" priority="1359" operator="containsText" text="H">
      <formula>NOT(ISERROR(SEARCH("H",V276)))</formula>
    </cfRule>
    <cfRule type="containsText" dxfId="1204" priority="1360" operator="containsText" text="B">
      <formula>NOT(ISERROR(SEARCH("B",V276)))</formula>
    </cfRule>
  </conditionalFormatting>
  <conditionalFormatting sqref="U294:V294">
    <cfRule type="containsText" dxfId="1203" priority="685" operator="containsText" text="M">
      <formula>NOT(ISERROR(SEARCH("M",U294)))</formula>
    </cfRule>
    <cfRule type="containsText" dxfId="1202" priority="686" operator="containsText" text="K">
      <formula>NOT(ISERROR(SEARCH("K",U294)))</formula>
    </cfRule>
    <cfRule type="containsText" dxfId="1201" priority="687" operator="containsText" text="H">
      <formula>NOT(ISERROR(SEARCH("H",U294)))</formula>
    </cfRule>
    <cfRule type="containsText" dxfId="1200" priority="688" operator="containsText" text="B">
      <formula>NOT(ISERROR(SEARCH("B",U294)))</formula>
    </cfRule>
  </conditionalFormatting>
  <conditionalFormatting sqref="U286">
    <cfRule type="containsText" dxfId="1199" priority="693" operator="containsText" text="M">
      <formula>NOT(ISERROR(SEARCH("M",U286)))</formula>
    </cfRule>
    <cfRule type="containsText" dxfId="1198" priority="694" operator="containsText" text="K">
      <formula>NOT(ISERROR(SEARCH("K",U286)))</formula>
    </cfRule>
    <cfRule type="containsText" dxfId="1197" priority="695" operator="containsText" text="H">
      <formula>NOT(ISERROR(SEARCH("H",U286)))</formula>
    </cfRule>
    <cfRule type="containsText" dxfId="1196" priority="696" operator="containsText" text="B">
      <formula>NOT(ISERROR(SEARCH("B",U286)))</formula>
    </cfRule>
  </conditionalFormatting>
  <conditionalFormatting sqref="V286">
    <cfRule type="containsText" dxfId="1195" priority="1281" operator="containsText" text="M">
      <formula>NOT(ISERROR(SEARCH("M",V286)))</formula>
    </cfRule>
    <cfRule type="containsText" dxfId="1194" priority="1282" operator="containsText" text="K">
      <formula>NOT(ISERROR(SEARCH("K",V286)))</formula>
    </cfRule>
    <cfRule type="containsText" dxfId="1193" priority="1283" operator="containsText" text="H">
      <formula>NOT(ISERROR(SEARCH("H",V286)))</formula>
    </cfRule>
    <cfRule type="containsText" dxfId="1192" priority="1284" operator="containsText" text="B">
      <formula>NOT(ISERROR(SEARCH("B",V286)))</formula>
    </cfRule>
  </conditionalFormatting>
  <conditionalFormatting sqref="V287">
    <cfRule type="containsText" dxfId="1191" priority="1985" operator="containsText" text="M">
      <formula>NOT(ISERROR(SEARCH("M",V287)))</formula>
    </cfRule>
    <cfRule type="containsText" dxfId="1190" priority="1986" operator="containsText" text="K">
      <formula>NOT(ISERROR(SEARCH("K",V287)))</formula>
    </cfRule>
    <cfRule type="containsText" dxfId="1189" priority="1987" operator="containsText" text="H">
      <formula>NOT(ISERROR(SEARCH("H",V287)))</formula>
    </cfRule>
    <cfRule type="containsText" dxfId="1188" priority="1988" operator="containsText" text="B">
      <formula>NOT(ISERROR(SEARCH("B",V287)))</formula>
    </cfRule>
  </conditionalFormatting>
  <conditionalFormatting sqref="V289">
    <cfRule type="containsText" dxfId="1187" priority="1881" operator="containsText" text="M">
      <formula>NOT(ISERROR(SEARCH("M",V289)))</formula>
    </cfRule>
    <cfRule type="containsText" dxfId="1186" priority="1882" operator="containsText" text="K">
      <formula>NOT(ISERROR(SEARCH("K",V289)))</formula>
    </cfRule>
    <cfRule type="containsText" dxfId="1185" priority="1883" operator="containsText" text="H">
      <formula>NOT(ISERROR(SEARCH("H",V289)))</formula>
    </cfRule>
    <cfRule type="containsText" dxfId="1184" priority="1884" operator="containsText" text="B">
      <formula>NOT(ISERROR(SEARCH("B",V289)))</formula>
    </cfRule>
  </conditionalFormatting>
  <conditionalFormatting sqref="U293:V293">
    <cfRule type="containsText" dxfId="1183" priority="689" operator="containsText" text="M">
      <formula>NOT(ISERROR(SEARCH("M",U293)))</formula>
    </cfRule>
    <cfRule type="containsText" dxfId="1182" priority="690" operator="containsText" text="K">
      <formula>NOT(ISERROR(SEARCH("K",U293)))</formula>
    </cfRule>
    <cfRule type="containsText" dxfId="1181" priority="691" operator="containsText" text="H">
      <formula>NOT(ISERROR(SEARCH("H",U293)))</formula>
    </cfRule>
    <cfRule type="containsText" dxfId="1180" priority="692" operator="containsText" text="B">
      <formula>NOT(ISERROR(SEARCH("B",U293)))</formula>
    </cfRule>
  </conditionalFormatting>
  <conditionalFormatting sqref="U295">
    <cfRule type="containsText" dxfId="1179" priority="681" operator="containsText" text="M">
      <formula>NOT(ISERROR(SEARCH("M",U295)))</formula>
    </cfRule>
    <cfRule type="containsText" dxfId="1178" priority="682" operator="containsText" text="K">
      <formula>NOT(ISERROR(SEARCH("K",U295)))</formula>
    </cfRule>
    <cfRule type="containsText" dxfId="1177" priority="683" operator="containsText" text="H">
      <formula>NOT(ISERROR(SEARCH("H",U295)))</formula>
    </cfRule>
    <cfRule type="containsText" dxfId="1176" priority="684" operator="containsText" text="B">
      <formula>NOT(ISERROR(SEARCH("B",U295)))</formula>
    </cfRule>
  </conditionalFormatting>
  <conditionalFormatting sqref="V295">
    <cfRule type="containsText" dxfId="1175" priority="1261" operator="containsText" text="M">
      <formula>NOT(ISERROR(SEARCH("M",V295)))</formula>
    </cfRule>
    <cfRule type="containsText" dxfId="1174" priority="1262" operator="containsText" text="K">
      <formula>NOT(ISERROR(SEARCH("K",V295)))</formula>
    </cfRule>
    <cfRule type="containsText" dxfId="1173" priority="1263" operator="containsText" text="H">
      <formula>NOT(ISERROR(SEARCH("H",V295)))</formula>
    </cfRule>
    <cfRule type="containsText" dxfId="1172" priority="1264" operator="containsText" text="B">
      <formula>NOT(ISERROR(SEARCH("B",V295)))</formula>
    </cfRule>
  </conditionalFormatting>
  <conditionalFormatting sqref="U296">
    <cfRule type="containsText" dxfId="1171" priority="677" operator="containsText" text="M">
      <formula>NOT(ISERROR(SEARCH("M",U296)))</formula>
    </cfRule>
    <cfRule type="containsText" dxfId="1170" priority="678" operator="containsText" text="K">
      <formula>NOT(ISERROR(SEARCH("K",U296)))</formula>
    </cfRule>
    <cfRule type="containsText" dxfId="1169" priority="679" operator="containsText" text="H">
      <formula>NOT(ISERROR(SEARCH("H",U296)))</formula>
    </cfRule>
    <cfRule type="containsText" dxfId="1168" priority="680" operator="containsText" text="B">
      <formula>NOT(ISERROR(SEARCH("B",U296)))</formula>
    </cfRule>
  </conditionalFormatting>
  <conditionalFormatting sqref="U298">
    <cfRule type="containsText" dxfId="1167" priority="673" operator="containsText" text="M">
      <formula>NOT(ISERROR(SEARCH("M",U298)))</formula>
    </cfRule>
    <cfRule type="containsText" dxfId="1166" priority="674" operator="containsText" text="K">
      <formula>NOT(ISERROR(SEARCH("K",U298)))</formula>
    </cfRule>
    <cfRule type="containsText" dxfId="1165" priority="675" operator="containsText" text="H">
      <formula>NOT(ISERROR(SEARCH("H",U298)))</formula>
    </cfRule>
    <cfRule type="containsText" dxfId="1164" priority="676" operator="containsText" text="B">
      <formula>NOT(ISERROR(SEARCH("B",U298)))</formula>
    </cfRule>
  </conditionalFormatting>
  <conditionalFormatting sqref="U299">
    <cfRule type="containsText" dxfId="1163" priority="669" operator="containsText" text="M">
      <formula>NOT(ISERROR(SEARCH("M",U299)))</formula>
    </cfRule>
    <cfRule type="containsText" dxfId="1162" priority="670" operator="containsText" text="K">
      <formula>NOT(ISERROR(SEARCH("K",U299)))</formula>
    </cfRule>
    <cfRule type="containsText" dxfId="1161" priority="671" operator="containsText" text="H">
      <formula>NOT(ISERROR(SEARCH("H",U299)))</formula>
    </cfRule>
    <cfRule type="containsText" dxfId="1160" priority="672" operator="containsText" text="B">
      <formula>NOT(ISERROR(SEARCH("B",U299)))</formula>
    </cfRule>
  </conditionalFormatting>
  <conditionalFormatting sqref="Q302">
    <cfRule type="containsText" dxfId="1159" priority="665" operator="containsText" text="M">
      <formula>NOT(ISERROR(SEARCH("M",Q302)))</formula>
    </cfRule>
    <cfRule type="containsText" dxfId="1158" priority="666" operator="containsText" text="K">
      <formula>NOT(ISERROR(SEARCH("K",Q302)))</formula>
    </cfRule>
    <cfRule type="containsText" dxfId="1157" priority="667" operator="containsText" text="H">
      <formula>NOT(ISERROR(SEARCH("H",Q302)))</formula>
    </cfRule>
    <cfRule type="containsText" dxfId="1156" priority="668" operator="containsText" text="B">
      <formula>NOT(ISERROR(SEARCH("B",Q302)))</formula>
    </cfRule>
  </conditionalFormatting>
  <conditionalFormatting sqref="Q303">
    <cfRule type="containsText" dxfId="1155" priority="245" operator="containsText" text="M">
      <formula>NOT(ISERROR(SEARCH("M",Q303)))</formula>
    </cfRule>
    <cfRule type="containsText" dxfId="1154" priority="246" operator="containsText" text="K">
      <formula>NOT(ISERROR(SEARCH("K",Q303)))</formula>
    </cfRule>
    <cfRule type="containsText" dxfId="1153" priority="247" operator="containsText" text="H">
      <formula>NOT(ISERROR(SEARCH("H",Q303)))</formula>
    </cfRule>
    <cfRule type="containsText" dxfId="1152" priority="248" operator="containsText" text="B">
      <formula>NOT(ISERROR(SEARCH("B",Q303)))</formula>
    </cfRule>
  </conditionalFormatting>
  <conditionalFormatting sqref="Q304">
    <cfRule type="containsText" dxfId="1151" priority="661" operator="containsText" text="M">
      <formula>NOT(ISERROR(SEARCH("M",Q304)))</formula>
    </cfRule>
    <cfRule type="containsText" dxfId="1150" priority="662" operator="containsText" text="K">
      <formula>NOT(ISERROR(SEARCH("K",Q304)))</formula>
    </cfRule>
    <cfRule type="containsText" dxfId="1149" priority="663" operator="containsText" text="H">
      <formula>NOT(ISERROR(SEARCH("H",Q304)))</formula>
    </cfRule>
    <cfRule type="containsText" dxfId="1148" priority="664" operator="containsText" text="B">
      <formula>NOT(ISERROR(SEARCH("B",Q304)))</formula>
    </cfRule>
  </conditionalFormatting>
  <conditionalFormatting sqref="U306">
    <cfRule type="containsText" dxfId="1147" priority="657" operator="containsText" text="M">
      <formula>NOT(ISERROR(SEARCH("M",U306)))</formula>
    </cfRule>
    <cfRule type="containsText" dxfId="1146" priority="658" operator="containsText" text="K">
      <formula>NOT(ISERROR(SEARCH("K",U306)))</formula>
    </cfRule>
    <cfRule type="containsText" dxfId="1145" priority="659" operator="containsText" text="H">
      <formula>NOT(ISERROR(SEARCH("H",U306)))</formula>
    </cfRule>
    <cfRule type="containsText" dxfId="1144" priority="660" operator="containsText" text="B">
      <formula>NOT(ISERROR(SEARCH("B",U306)))</formula>
    </cfRule>
  </conditionalFormatting>
  <conditionalFormatting sqref="V306">
    <cfRule type="containsText" dxfId="1143" priority="1257" operator="containsText" text="M">
      <formula>NOT(ISERROR(SEARCH("M",V306)))</formula>
    </cfRule>
    <cfRule type="containsText" dxfId="1142" priority="1258" operator="containsText" text="K">
      <formula>NOT(ISERROR(SEARCH("K",V306)))</formula>
    </cfRule>
    <cfRule type="containsText" dxfId="1141" priority="1259" operator="containsText" text="H">
      <formula>NOT(ISERROR(SEARCH("H",V306)))</formula>
    </cfRule>
    <cfRule type="containsText" dxfId="1140" priority="1260" operator="containsText" text="B">
      <formula>NOT(ISERROR(SEARCH("B",V306)))</formula>
    </cfRule>
  </conditionalFormatting>
  <conditionalFormatting sqref="U309">
    <cfRule type="containsText" dxfId="1139" priority="649" operator="containsText" text="M">
      <formula>NOT(ISERROR(SEARCH("M",U309)))</formula>
    </cfRule>
    <cfRule type="containsText" dxfId="1138" priority="650" operator="containsText" text="K">
      <formula>NOT(ISERROR(SEARCH("K",U309)))</formula>
    </cfRule>
    <cfRule type="containsText" dxfId="1137" priority="651" operator="containsText" text="H">
      <formula>NOT(ISERROR(SEARCH("H",U309)))</formula>
    </cfRule>
    <cfRule type="containsText" dxfId="1136" priority="652" operator="containsText" text="B">
      <formula>NOT(ISERROR(SEARCH("B",U309)))</formula>
    </cfRule>
  </conditionalFormatting>
  <conditionalFormatting sqref="U310">
    <cfRule type="containsText" dxfId="1135" priority="645" operator="containsText" text="M">
      <formula>NOT(ISERROR(SEARCH("M",U310)))</formula>
    </cfRule>
    <cfRule type="containsText" dxfId="1134" priority="646" operator="containsText" text="K">
      <formula>NOT(ISERROR(SEARCH("K",U310)))</formula>
    </cfRule>
    <cfRule type="containsText" dxfId="1133" priority="647" operator="containsText" text="H">
      <formula>NOT(ISERROR(SEARCH("H",U310)))</formula>
    </cfRule>
    <cfRule type="containsText" dxfId="1132" priority="648" operator="containsText" text="B">
      <formula>NOT(ISERROR(SEARCH("B",U310)))</formula>
    </cfRule>
  </conditionalFormatting>
  <conditionalFormatting sqref="U311">
    <cfRule type="containsText" dxfId="1131" priority="641" operator="containsText" text="M">
      <formula>NOT(ISERROR(SEARCH("M",U311)))</formula>
    </cfRule>
    <cfRule type="containsText" dxfId="1130" priority="642" operator="containsText" text="K">
      <formula>NOT(ISERROR(SEARCH("K",U311)))</formula>
    </cfRule>
    <cfRule type="containsText" dxfId="1129" priority="643" operator="containsText" text="H">
      <formula>NOT(ISERROR(SEARCH("H",U311)))</formula>
    </cfRule>
    <cfRule type="containsText" dxfId="1128" priority="644" operator="containsText" text="B">
      <formula>NOT(ISERROR(SEARCH("B",U311)))</formula>
    </cfRule>
  </conditionalFormatting>
  <conditionalFormatting sqref="U312">
    <cfRule type="containsText" dxfId="1127" priority="637" operator="containsText" text="M">
      <formula>NOT(ISERROR(SEARCH("M",U312)))</formula>
    </cfRule>
    <cfRule type="containsText" dxfId="1126" priority="638" operator="containsText" text="K">
      <formula>NOT(ISERROR(SEARCH("K",U312)))</formula>
    </cfRule>
    <cfRule type="containsText" dxfId="1125" priority="639" operator="containsText" text="H">
      <formula>NOT(ISERROR(SEARCH("H",U312)))</formula>
    </cfRule>
    <cfRule type="containsText" dxfId="1124" priority="640" operator="containsText" text="B">
      <formula>NOT(ISERROR(SEARCH("B",U312)))</formula>
    </cfRule>
  </conditionalFormatting>
  <conditionalFormatting sqref="V313">
    <cfRule type="containsText" dxfId="1123" priority="1253" operator="containsText" text="M">
      <formula>NOT(ISERROR(SEARCH("M",V313)))</formula>
    </cfRule>
    <cfRule type="containsText" dxfId="1122" priority="1254" operator="containsText" text="K">
      <formula>NOT(ISERROR(SEARCH("K",V313)))</formula>
    </cfRule>
    <cfRule type="containsText" dxfId="1121" priority="1255" operator="containsText" text="H">
      <formula>NOT(ISERROR(SEARCH("H",V313)))</formula>
    </cfRule>
    <cfRule type="containsText" dxfId="1120" priority="1256" operator="containsText" text="B">
      <formula>NOT(ISERROR(SEARCH("B",V313)))</formula>
    </cfRule>
  </conditionalFormatting>
  <conditionalFormatting sqref="U314:V314">
    <cfRule type="containsText" dxfId="1119" priority="633" operator="containsText" text="M">
      <formula>NOT(ISERROR(SEARCH("M",U314)))</formula>
    </cfRule>
    <cfRule type="containsText" dxfId="1118" priority="634" operator="containsText" text="K">
      <formula>NOT(ISERROR(SEARCH("K",U314)))</formula>
    </cfRule>
    <cfRule type="containsText" dxfId="1117" priority="635" operator="containsText" text="H">
      <formula>NOT(ISERROR(SEARCH("H",U314)))</formula>
    </cfRule>
    <cfRule type="containsText" dxfId="1116" priority="636" operator="containsText" text="B">
      <formula>NOT(ISERROR(SEARCH("B",U314)))</formula>
    </cfRule>
  </conditionalFormatting>
  <conditionalFormatting sqref="U315">
    <cfRule type="containsText" dxfId="1115" priority="629" operator="containsText" text="M">
      <formula>NOT(ISERROR(SEARCH("M",U315)))</formula>
    </cfRule>
    <cfRule type="containsText" dxfId="1114" priority="630" operator="containsText" text="K">
      <formula>NOT(ISERROR(SEARCH("K",U315)))</formula>
    </cfRule>
    <cfRule type="containsText" dxfId="1113" priority="631" operator="containsText" text="H">
      <formula>NOT(ISERROR(SEARCH("H",U315)))</formula>
    </cfRule>
    <cfRule type="containsText" dxfId="1112" priority="632" operator="containsText" text="B">
      <formula>NOT(ISERROR(SEARCH("B",U315)))</formula>
    </cfRule>
  </conditionalFormatting>
  <conditionalFormatting sqref="V315">
    <cfRule type="containsText" dxfId="1111" priority="625" operator="containsText" text="M">
      <formula>NOT(ISERROR(SEARCH("M",V315)))</formula>
    </cfRule>
    <cfRule type="containsText" dxfId="1110" priority="626" operator="containsText" text="K">
      <formula>NOT(ISERROR(SEARCH("K",V315)))</formula>
    </cfRule>
    <cfRule type="containsText" dxfId="1109" priority="627" operator="containsText" text="H">
      <formula>NOT(ISERROR(SEARCH("H",V315)))</formula>
    </cfRule>
    <cfRule type="containsText" dxfId="1108" priority="628" operator="containsText" text="B">
      <formula>NOT(ISERROR(SEARCH("B",V315)))</formula>
    </cfRule>
  </conditionalFormatting>
  <conditionalFormatting sqref="U316:V316">
    <cfRule type="containsText" dxfId="1107" priority="621" operator="containsText" text="M">
      <formula>NOT(ISERROR(SEARCH("M",U316)))</formula>
    </cfRule>
    <cfRule type="containsText" dxfId="1106" priority="622" operator="containsText" text="K">
      <formula>NOT(ISERROR(SEARCH("K",U316)))</formula>
    </cfRule>
    <cfRule type="containsText" dxfId="1105" priority="623" operator="containsText" text="H">
      <formula>NOT(ISERROR(SEARCH("H",U316)))</formula>
    </cfRule>
    <cfRule type="containsText" dxfId="1104" priority="624" operator="containsText" text="B">
      <formula>NOT(ISERROR(SEARCH("B",U316)))</formula>
    </cfRule>
  </conditionalFormatting>
  <conditionalFormatting sqref="U318">
    <cfRule type="containsText" dxfId="1103" priority="613" operator="containsText" text="M">
      <formula>NOT(ISERROR(SEARCH("M",U318)))</formula>
    </cfRule>
    <cfRule type="containsText" dxfId="1102" priority="614" operator="containsText" text="K">
      <formula>NOT(ISERROR(SEARCH("K",U318)))</formula>
    </cfRule>
    <cfRule type="containsText" dxfId="1101" priority="615" operator="containsText" text="H">
      <formula>NOT(ISERROR(SEARCH("H",U318)))</formula>
    </cfRule>
    <cfRule type="containsText" dxfId="1100" priority="616" operator="containsText" text="B">
      <formula>NOT(ISERROR(SEARCH("B",U318)))</formula>
    </cfRule>
  </conditionalFormatting>
  <conditionalFormatting sqref="U319">
    <cfRule type="containsText" dxfId="1099" priority="617" operator="containsText" text="M">
      <formula>NOT(ISERROR(SEARCH("M",U319)))</formula>
    </cfRule>
    <cfRule type="containsText" dxfId="1098" priority="618" operator="containsText" text="K">
      <formula>NOT(ISERROR(SEARCH("K",U319)))</formula>
    </cfRule>
    <cfRule type="containsText" dxfId="1097" priority="619" operator="containsText" text="H">
      <formula>NOT(ISERROR(SEARCH("H",U319)))</formula>
    </cfRule>
    <cfRule type="containsText" dxfId="1096" priority="620" operator="containsText" text="B">
      <formula>NOT(ISERROR(SEARCH("B",U319)))</formula>
    </cfRule>
  </conditionalFormatting>
  <conditionalFormatting sqref="U320:V320">
    <cfRule type="containsText" dxfId="1095" priority="609" operator="containsText" text="M">
      <formula>NOT(ISERROR(SEARCH("M",U320)))</formula>
    </cfRule>
    <cfRule type="containsText" dxfId="1094" priority="610" operator="containsText" text="K">
      <formula>NOT(ISERROR(SEARCH("K",U320)))</formula>
    </cfRule>
    <cfRule type="containsText" dxfId="1093" priority="611" operator="containsText" text="H">
      <formula>NOT(ISERROR(SEARCH("H",U320)))</formula>
    </cfRule>
    <cfRule type="containsText" dxfId="1092" priority="612" operator="containsText" text="B">
      <formula>NOT(ISERROR(SEARCH("B",U320)))</formula>
    </cfRule>
  </conditionalFormatting>
  <conditionalFormatting sqref="U321:V321">
    <cfRule type="containsText" dxfId="1091" priority="605" operator="containsText" text="M">
      <formula>NOT(ISERROR(SEARCH("M",U321)))</formula>
    </cfRule>
    <cfRule type="containsText" dxfId="1090" priority="606" operator="containsText" text="K">
      <formula>NOT(ISERROR(SEARCH("K",U321)))</formula>
    </cfRule>
    <cfRule type="containsText" dxfId="1089" priority="607" operator="containsText" text="H">
      <formula>NOT(ISERROR(SEARCH("H",U321)))</formula>
    </cfRule>
    <cfRule type="containsText" dxfId="1088" priority="608" operator="containsText" text="B">
      <formula>NOT(ISERROR(SEARCH("B",U321)))</formula>
    </cfRule>
  </conditionalFormatting>
  <conditionalFormatting sqref="U322">
    <cfRule type="containsText" dxfId="1087" priority="601" operator="containsText" text="M">
      <formula>NOT(ISERROR(SEARCH("M",U322)))</formula>
    </cfRule>
    <cfRule type="containsText" dxfId="1086" priority="602" operator="containsText" text="K">
      <formula>NOT(ISERROR(SEARCH("K",U322)))</formula>
    </cfRule>
    <cfRule type="containsText" dxfId="1085" priority="603" operator="containsText" text="H">
      <formula>NOT(ISERROR(SEARCH("H",U322)))</formula>
    </cfRule>
    <cfRule type="containsText" dxfId="1084" priority="604" operator="containsText" text="B">
      <formula>NOT(ISERROR(SEARCH("B",U322)))</formula>
    </cfRule>
  </conditionalFormatting>
  <conditionalFormatting sqref="V322">
    <cfRule type="containsText" dxfId="1083" priority="1249" operator="containsText" text="M">
      <formula>NOT(ISERROR(SEARCH("M",V322)))</formula>
    </cfRule>
    <cfRule type="containsText" dxfId="1082" priority="1250" operator="containsText" text="K">
      <formula>NOT(ISERROR(SEARCH("K",V322)))</formula>
    </cfRule>
    <cfRule type="containsText" dxfId="1081" priority="1251" operator="containsText" text="H">
      <formula>NOT(ISERROR(SEARCH("H",V322)))</formula>
    </cfRule>
    <cfRule type="containsText" dxfId="1080" priority="1252" operator="containsText" text="B">
      <formula>NOT(ISERROR(SEARCH("B",V322)))</formula>
    </cfRule>
  </conditionalFormatting>
  <conditionalFormatting sqref="U323:V323">
    <cfRule type="containsText" dxfId="1079" priority="597" operator="containsText" text="M">
      <formula>NOT(ISERROR(SEARCH("M",U323)))</formula>
    </cfRule>
    <cfRule type="containsText" dxfId="1078" priority="598" operator="containsText" text="K">
      <formula>NOT(ISERROR(SEARCH("K",U323)))</formula>
    </cfRule>
    <cfRule type="containsText" dxfId="1077" priority="599" operator="containsText" text="H">
      <formula>NOT(ISERROR(SEARCH("H",U323)))</formula>
    </cfRule>
    <cfRule type="containsText" dxfId="1076" priority="600" operator="containsText" text="B">
      <formula>NOT(ISERROR(SEARCH("B",U323)))</formula>
    </cfRule>
  </conditionalFormatting>
  <conditionalFormatting sqref="Q324">
    <cfRule type="containsText" dxfId="1075" priority="1121" operator="containsText" text="M">
      <formula>NOT(ISERROR(SEARCH("M",Q324)))</formula>
    </cfRule>
    <cfRule type="containsText" dxfId="1074" priority="1122" operator="containsText" text="K">
      <formula>NOT(ISERROR(SEARCH("K",Q324)))</formula>
    </cfRule>
    <cfRule type="containsText" dxfId="1073" priority="1123" operator="containsText" text="H">
      <formula>NOT(ISERROR(SEARCH("H",Q324)))</formula>
    </cfRule>
    <cfRule type="containsText" dxfId="1072" priority="1124" operator="containsText" text="B">
      <formula>NOT(ISERROR(SEARCH("B",Q324)))</formula>
    </cfRule>
  </conditionalFormatting>
  <conditionalFormatting sqref="U324">
    <cfRule type="containsText" dxfId="1071" priority="593" operator="containsText" text="M">
      <formula>NOT(ISERROR(SEARCH("M",U324)))</formula>
    </cfRule>
    <cfRule type="containsText" dxfId="1070" priority="594" operator="containsText" text="K">
      <formula>NOT(ISERROR(SEARCH("K",U324)))</formula>
    </cfRule>
    <cfRule type="containsText" dxfId="1069" priority="595" operator="containsText" text="H">
      <formula>NOT(ISERROR(SEARCH("H",U324)))</formula>
    </cfRule>
    <cfRule type="containsText" dxfId="1068" priority="596" operator="containsText" text="B">
      <formula>NOT(ISERROR(SEARCH("B",U324)))</formula>
    </cfRule>
  </conditionalFormatting>
  <conditionalFormatting sqref="V324">
    <cfRule type="containsText" dxfId="1067" priority="589" operator="containsText" text="M">
      <formula>NOT(ISERROR(SEARCH("M",V324)))</formula>
    </cfRule>
    <cfRule type="containsText" dxfId="1066" priority="590" operator="containsText" text="K">
      <formula>NOT(ISERROR(SEARCH("K",V324)))</formula>
    </cfRule>
    <cfRule type="containsText" dxfId="1065" priority="591" operator="containsText" text="H">
      <formula>NOT(ISERROR(SEARCH("H",V324)))</formula>
    </cfRule>
    <cfRule type="containsText" dxfId="1064" priority="592" operator="containsText" text="B">
      <formula>NOT(ISERROR(SEARCH("B",V324)))</formula>
    </cfRule>
  </conditionalFormatting>
  <conditionalFormatting sqref="U326">
    <cfRule type="containsText" dxfId="1063" priority="585" operator="containsText" text="M">
      <formula>NOT(ISERROR(SEARCH("M",U326)))</formula>
    </cfRule>
    <cfRule type="containsText" dxfId="1062" priority="586" operator="containsText" text="K">
      <formula>NOT(ISERROR(SEARCH("K",U326)))</formula>
    </cfRule>
    <cfRule type="containsText" dxfId="1061" priority="587" operator="containsText" text="H">
      <formula>NOT(ISERROR(SEARCH("H",U326)))</formula>
    </cfRule>
    <cfRule type="containsText" dxfId="1060" priority="588" operator="containsText" text="B">
      <formula>NOT(ISERROR(SEARCH("B",U326)))</formula>
    </cfRule>
  </conditionalFormatting>
  <conditionalFormatting sqref="V326">
    <cfRule type="containsText" dxfId="1059" priority="1229" operator="containsText" text="M">
      <formula>NOT(ISERROR(SEARCH("M",V326)))</formula>
    </cfRule>
    <cfRule type="containsText" dxfId="1058" priority="1230" operator="containsText" text="K">
      <formula>NOT(ISERROR(SEARCH("K",V326)))</formula>
    </cfRule>
    <cfRule type="containsText" dxfId="1057" priority="1231" operator="containsText" text="H">
      <formula>NOT(ISERROR(SEARCH("H",V326)))</formula>
    </cfRule>
    <cfRule type="containsText" dxfId="1056" priority="1232" operator="containsText" text="B">
      <formula>NOT(ISERROR(SEARCH("B",V326)))</formula>
    </cfRule>
  </conditionalFormatting>
  <conditionalFormatting sqref="U327">
    <cfRule type="containsText" dxfId="1055" priority="581" operator="containsText" text="M">
      <formula>NOT(ISERROR(SEARCH("M",U327)))</formula>
    </cfRule>
    <cfRule type="containsText" dxfId="1054" priority="582" operator="containsText" text="K">
      <formula>NOT(ISERROR(SEARCH("K",U327)))</formula>
    </cfRule>
    <cfRule type="containsText" dxfId="1053" priority="583" operator="containsText" text="H">
      <formula>NOT(ISERROR(SEARCH("H",U327)))</formula>
    </cfRule>
    <cfRule type="containsText" dxfId="1052" priority="584" operator="containsText" text="B">
      <formula>NOT(ISERROR(SEARCH("B",U327)))</formula>
    </cfRule>
  </conditionalFormatting>
  <conditionalFormatting sqref="V372">
    <cfRule type="containsText" dxfId="1051" priority="1177" operator="containsText" text="M">
      <formula>NOT(ISERROR(SEARCH("M",V372)))</formula>
    </cfRule>
    <cfRule type="containsText" dxfId="1050" priority="1178" operator="containsText" text="K">
      <formula>NOT(ISERROR(SEARCH("K",V372)))</formula>
    </cfRule>
    <cfRule type="containsText" dxfId="1049" priority="1179" operator="containsText" text="H">
      <formula>NOT(ISERROR(SEARCH("H",V372)))</formula>
    </cfRule>
    <cfRule type="containsText" dxfId="1048" priority="1180" operator="containsText" text="B">
      <formula>NOT(ISERROR(SEARCH("B",V372)))</formula>
    </cfRule>
  </conditionalFormatting>
  <conditionalFormatting sqref="U328">
    <cfRule type="containsText" dxfId="1047" priority="573" operator="containsText" text="M">
      <formula>NOT(ISERROR(SEARCH("M",U328)))</formula>
    </cfRule>
    <cfRule type="containsText" dxfId="1046" priority="574" operator="containsText" text="K">
      <formula>NOT(ISERROR(SEARCH("K",U328)))</formula>
    </cfRule>
    <cfRule type="containsText" dxfId="1045" priority="575" operator="containsText" text="H">
      <formula>NOT(ISERROR(SEARCH("H",U328)))</formula>
    </cfRule>
    <cfRule type="containsText" dxfId="1044" priority="576" operator="containsText" text="B">
      <formula>NOT(ISERROR(SEARCH("B",U328)))</formula>
    </cfRule>
  </conditionalFormatting>
  <conditionalFormatting sqref="V328">
    <cfRule type="containsText" dxfId="1043" priority="577" operator="containsText" text="M">
      <formula>NOT(ISERROR(SEARCH("M",V328)))</formula>
    </cfRule>
    <cfRule type="containsText" dxfId="1042" priority="578" operator="containsText" text="K">
      <formula>NOT(ISERROR(SEARCH("K",V328)))</formula>
    </cfRule>
    <cfRule type="containsText" dxfId="1041" priority="579" operator="containsText" text="H">
      <formula>NOT(ISERROR(SEARCH("H",V328)))</formula>
    </cfRule>
    <cfRule type="containsText" dxfId="1040" priority="580" operator="containsText" text="B">
      <formula>NOT(ISERROR(SEARCH("B",V328)))</formula>
    </cfRule>
  </conditionalFormatting>
  <conditionalFormatting sqref="V329">
    <cfRule type="containsText" dxfId="1039" priority="1265" operator="containsText" text="M">
      <formula>NOT(ISERROR(SEARCH("M",V329)))</formula>
    </cfRule>
    <cfRule type="containsText" dxfId="1038" priority="1266" operator="containsText" text="K">
      <formula>NOT(ISERROR(SEARCH("K",V329)))</formula>
    </cfRule>
    <cfRule type="containsText" dxfId="1037" priority="1267" operator="containsText" text="H">
      <formula>NOT(ISERROR(SEARCH("H",V329)))</formula>
    </cfRule>
    <cfRule type="containsText" dxfId="1036" priority="1268" operator="containsText" text="B">
      <formula>NOT(ISERROR(SEARCH("B",V329)))</formula>
    </cfRule>
  </conditionalFormatting>
  <conditionalFormatting sqref="U330:V330">
    <cfRule type="containsText" dxfId="1035" priority="569" operator="containsText" text="M">
      <formula>NOT(ISERROR(SEARCH("M",U330)))</formula>
    </cfRule>
    <cfRule type="containsText" dxfId="1034" priority="570" operator="containsText" text="K">
      <formula>NOT(ISERROR(SEARCH("K",U330)))</formula>
    </cfRule>
    <cfRule type="containsText" dxfId="1033" priority="571" operator="containsText" text="H">
      <formula>NOT(ISERROR(SEARCH("H",U330)))</formula>
    </cfRule>
    <cfRule type="containsText" dxfId="1032" priority="572" operator="containsText" text="B">
      <formula>NOT(ISERROR(SEARCH("B",U330)))</formula>
    </cfRule>
  </conditionalFormatting>
  <conditionalFormatting sqref="U331">
    <cfRule type="containsText" dxfId="1031" priority="565" operator="containsText" text="M">
      <formula>NOT(ISERROR(SEARCH("M",U331)))</formula>
    </cfRule>
    <cfRule type="containsText" dxfId="1030" priority="566" operator="containsText" text="K">
      <formula>NOT(ISERROR(SEARCH("K",U331)))</formula>
    </cfRule>
    <cfRule type="containsText" dxfId="1029" priority="567" operator="containsText" text="H">
      <formula>NOT(ISERROR(SEARCH("H",U331)))</formula>
    </cfRule>
    <cfRule type="containsText" dxfId="1028" priority="568" operator="containsText" text="B">
      <formula>NOT(ISERROR(SEARCH("B",U331)))</formula>
    </cfRule>
  </conditionalFormatting>
  <conditionalFormatting sqref="V331">
    <cfRule type="containsText" dxfId="1027" priority="1233" operator="containsText" text="M">
      <formula>NOT(ISERROR(SEARCH("M",V331)))</formula>
    </cfRule>
    <cfRule type="containsText" dxfId="1026" priority="1234" operator="containsText" text="K">
      <formula>NOT(ISERROR(SEARCH("K",V331)))</formula>
    </cfRule>
    <cfRule type="containsText" dxfId="1025" priority="1235" operator="containsText" text="H">
      <formula>NOT(ISERROR(SEARCH("H",V331)))</formula>
    </cfRule>
    <cfRule type="containsText" dxfId="1024" priority="1236" operator="containsText" text="B">
      <formula>NOT(ISERROR(SEARCH("B",V331)))</formula>
    </cfRule>
  </conditionalFormatting>
  <conditionalFormatting sqref="U332:V332">
    <cfRule type="containsText" dxfId="1023" priority="561" operator="containsText" text="M">
      <formula>NOT(ISERROR(SEARCH("M",U332)))</formula>
    </cfRule>
    <cfRule type="containsText" dxfId="1022" priority="562" operator="containsText" text="K">
      <formula>NOT(ISERROR(SEARCH("K",U332)))</formula>
    </cfRule>
    <cfRule type="containsText" dxfId="1021" priority="563" operator="containsText" text="H">
      <formula>NOT(ISERROR(SEARCH("H",U332)))</formula>
    </cfRule>
    <cfRule type="containsText" dxfId="1020" priority="564" operator="containsText" text="B">
      <formula>NOT(ISERROR(SEARCH("B",U332)))</formula>
    </cfRule>
  </conditionalFormatting>
  <conditionalFormatting sqref="V333">
    <cfRule type="containsText" dxfId="1019" priority="1277" operator="containsText" text="M">
      <formula>NOT(ISERROR(SEARCH("M",V333)))</formula>
    </cfRule>
    <cfRule type="containsText" dxfId="1018" priority="1278" operator="containsText" text="K">
      <formula>NOT(ISERROR(SEARCH("K",V333)))</formula>
    </cfRule>
    <cfRule type="containsText" dxfId="1017" priority="1279" operator="containsText" text="H">
      <formula>NOT(ISERROR(SEARCH("H",V333)))</formula>
    </cfRule>
    <cfRule type="containsText" dxfId="1016" priority="1280" operator="containsText" text="B">
      <formula>NOT(ISERROR(SEARCH("B",V333)))</formula>
    </cfRule>
  </conditionalFormatting>
  <conditionalFormatting sqref="U334">
    <cfRule type="containsText" dxfId="1015" priority="557" operator="containsText" text="M">
      <formula>NOT(ISERROR(SEARCH("M",U334)))</formula>
    </cfRule>
    <cfRule type="containsText" dxfId="1014" priority="558" operator="containsText" text="K">
      <formula>NOT(ISERROR(SEARCH("K",U334)))</formula>
    </cfRule>
    <cfRule type="containsText" dxfId="1013" priority="559" operator="containsText" text="H">
      <formula>NOT(ISERROR(SEARCH("H",U334)))</formula>
    </cfRule>
    <cfRule type="containsText" dxfId="1012" priority="560" operator="containsText" text="B">
      <formula>NOT(ISERROR(SEARCH("B",U334)))</formula>
    </cfRule>
  </conditionalFormatting>
  <conditionalFormatting sqref="V334">
    <cfRule type="containsText" dxfId="1011" priority="1237" operator="containsText" text="M">
      <formula>NOT(ISERROR(SEARCH("M",V334)))</formula>
    </cfRule>
    <cfRule type="containsText" dxfId="1010" priority="1238" operator="containsText" text="K">
      <formula>NOT(ISERROR(SEARCH("K",V334)))</formula>
    </cfRule>
    <cfRule type="containsText" dxfId="1009" priority="1239" operator="containsText" text="H">
      <formula>NOT(ISERROR(SEARCH("H",V334)))</formula>
    </cfRule>
    <cfRule type="containsText" dxfId="1008" priority="1240" operator="containsText" text="B">
      <formula>NOT(ISERROR(SEARCH("B",V334)))</formula>
    </cfRule>
  </conditionalFormatting>
  <conditionalFormatting sqref="V336">
    <cfRule type="containsText" dxfId="1007" priority="1693" operator="containsText" text="M">
      <formula>NOT(ISERROR(SEARCH("M",V336)))</formula>
    </cfRule>
    <cfRule type="containsText" dxfId="1006" priority="1694" operator="containsText" text="K">
      <formula>NOT(ISERROR(SEARCH("K",V336)))</formula>
    </cfRule>
    <cfRule type="containsText" dxfId="1005" priority="1695" operator="containsText" text="H">
      <formula>NOT(ISERROR(SEARCH("H",V336)))</formula>
    </cfRule>
    <cfRule type="containsText" dxfId="1004" priority="1696" operator="containsText" text="B">
      <formula>NOT(ISERROR(SEARCH("B",V336)))</formula>
    </cfRule>
  </conditionalFormatting>
  <conditionalFormatting sqref="V337">
    <cfRule type="containsText" dxfId="1003" priority="1689" operator="containsText" text="M">
      <formula>NOT(ISERROR(SEARCH("M",V337)))</formula>
    </cfRule>
    <cfRule type="containsText" dxfId="1002" priority="1690" operator="containsText" text="K">
      <formula>NOT(ISERROR(SEARCH("K",V337)))</formula>
    </cfRule>
    <cfRule type="containsText" dxfId="1001" priority="1691" operator="containsText" text="H">
      <formula>NOT(ISERROR(SEARCH("H",V337)))</formula>
    </cfRule>
    <cfRule type="containsText" dxfId="1000" priority="1692" operator="containsText" text="B">
      <formula>NOT(ISERROR(SEARCH("B",V337)))</formula>
    </cfRule>
  </conditionalFormatting>
  <conditionalFormatting sqref="V338">
    <cfRule type="containsText" dxfId="999" priority="553" operator="containsText" text="M">
      <formula>NOT(ISERROR(SEARCH("M",V338)))</formula>
    </cfRule>
    <cfRule type="containsText" dxfId="998" priority="554" operator="containsText" text="K">
      <formula>NOT(ISERROR(SEARCH("K",V338)))</formula>
    </cfRule>
    <cfRule type="containsText" dxfId="997" priority="555" operator="containsText" text="H">
      <formula>NOT(ISERROR(SEARCH("H",V338)))</formula>
    </cfRule>
    <cfRule type="containsText" dxfId="996" priority="556" operator="containsText" text="B">
      <formula>NOT(ISERROR(SEARCH("B",V338)))</formula>
    </cfRule>
  </conditionalFormatting>
  <conditionalFormatting sqref="V339">
    <cfRule type="containsText" dxfId="995" priority="1665" operator="containsText" text="M">
      <formula>NOT(ISERROR(SEARCH("M",V339)))</formula>
    </cfRule>
    <cfRule type="containsText" dxfId="994" priority="1666" operator="containsText" text="K">
      <formula>NOT(ISERROR(SEARCH("K",V339)))</formula>
    </cfRule>
    <cfRule type="containsText" dxfId="993" priority="1667" operator="containsText" text="H">
      <formula>NOT(ISERROR(SEARCH("H",V339)))</formula>
    </cfRule>
    <cfRule type="containsText" dxfId="992" priority="1668" operator="containsText" text="B">
      <formula>NOT(ISERROR(SEARCH("B",V339)))</formula>
    </cfRule>
  </conditionalFormatting>
  <conditionalFormatting sqref="V340">
    <cfRule type="containsText" dxfId="991" priority="1685" operator="containsText" text="M">
      <formula>NOT(ISERROR(SEARCH("M",V340)))</formula>
    </cfRule>
    <cfRule type="containsText" dxfId="990" priority="1686" operator="containsText" text="K">
      <formula>NOT(ISERROR(SEARCH("K",V340)))</formula>
    </cfRule>
    <cfRule type="containsText" dxfId="989" priority="1687" operator="containsText" text="H">
      <formula>NOT(ISERROR(SEARCH("H",V340)))</formula>
    </cfRule>
    <cfRule type="containsText" dxfId="988" priority="1688" operator="containsText" text="B">
      <formula>NOT(ISERROR(SEARCH("B",V340)))</formula>
    </cfRule>
  </conditionalFormatting>
  <conditionalFormatting sqref="V341">
    <cfRule type="containsText" dxfId="987" priority="1681" operator="containsText" text="M">
      <formula>NOT(ISERROR(SEARCH("M",V341)))</formula>
    </cfRule>
    <cfRule type="containsText" dxfId="986" priority="1682" operator="containsText" text="K">
      <formula>NOT(ISERROR(SEARCH("K",V341)))</formula>
    </cfRule>
    <cfRule type="containsText" dxfId="985" priority="1683" operator="containsText" text="H">
      <formula>NOT(ISERROR(SEARCH("H",V341)))</formula>
    </cfRule>
    <cfRule type="containsText" dxfId="984" priority="1684" operator="containsText" text="B">
      <formula>NOT(ISERROR(SEARCH("B",V341)))</formula>
    </cfRule>
  </conditionalFormatting>
  <conditionalFormatting sqref="V342">
    <cfRule type="containsText" dxfId="983" priority="1673" operator="containsText" text="M">
      <formula>NOT(ISERROR(SEARCH("M",V342)))</formula>
    </cfRule>
    <cfRule type="containsText" dxfId="982" priority="1674" operator="containsText" text="K">
      <formula>NOT(ISERROR(SEARCH("K",V342)))</formula>
    </cfRule>
    <cfRule type="containsText" dxfId="981" priority="1675" operator="containsText" text="H">
      <formula>NOT(ISERROR(SEARCH("H",V342)))</formula>
    </cfRule>
    <cfRule type="containsText" dxfId="980" priority="1676" operator="containsText" text="B">
      <formula>NOT(ISERROR(SEARCH("B",V342)))</formula>
    </cfRule>
  </conditionalFormatting>
  <conditionalFormatting sqref="V343">
    <cfRule type="containsText" dxfId="979" priority="1669" operator="containsText" text="M">
      <formula>NOT(ISERROR(SEARCH("M",V343)))</formula>
    </cfRule>
    <cfRule type="containsText" dxfId="978" priority="1670" operator="containsText" text="K">
      <formula>NOT(ISERROR(SEARCH("K",V343)))</formula>
    </cfRule>
    <cfRule type="containsText" dxfId="977" priority="1671" operator="containsText" text="H">
      <formula>NOT(ISERROR(SEARCH("H",V343)))</formula>
    </cfRule>
    <cfRule type="containsText" dxfId="976" priority="1672" operator="containsText" text="B">
      <formula>NOT(ISERROR(SEARCH("B",V343)))</formula>
    </cfRule>
  </conditionalFormatting>
  <conditionalFormatting sqref="V344">
    <cfRule type="containsText" dxfId="975" priority="549" operator="containsText" text="M">
      <formula>NOT(ISERROR(SEARCH("M",V344)))</formula>
    </cfRule>
    <cfRule type="containsText" dxfId="974" priority="550" operator="containsText" text="K">
      <formula>NOT(ISERROR(SEARCH("K",V344)))</formula>
    </cfRule>
    <cfRule type="containsText" dxfId="973" priority="551" operator="containsText" text="H">
      <formula>NOT(ISERROR(SEARCH("H",V344)))</formula>
    </cfRule>
    <cfRule type="containsText" dxfId="972" priority="552" operator="containsText" text="B">
      <formula>NOT(ISERROR(SEARCH("B",V344)))</formula>
    </cfRule>
  </conditionalFormatting>
  <conditionalFormatting sqref="V345">
    <cfRule type="containsText" dxfId="971" priority="1677" operator="containsText" text="M">
      <formula>NOT(ISERROR(SEARCH("M",V345)))</formula>
    </cfRule>
    <cfRule type="containsText" dxfId="970" priority="1678" operator="containsText" text="K">
      <formula>NOT(ISERROR(SEARCH("K",V345)))</formula>
    </cfRule>
    <cfRule type="containsText" dxfId="969" priority="1679" operator="containsText" text="H">
      <formula>NOT(ISERROR(SEARCH("H",V345)))</formula>
    </cfRule>
    <cfRule type="containsText" dxfId="968" priority="1680" operator="containsText" text="B">
      <formula>NOT(ISERROR(SEARCH("B",V345)))</formula>
    </cfRule>
  </conditionalFormatting>
  <conditionalFormatting sqref="V346">
    <cfRule type="containsText" dxfId="967" priority="545" operator="containsText" text="M">
      <formula>NOT(ISERROR(SEARCH("M",V346)))</formula>
    </cfRule>
    <cfRule type="containsText" dxfId="966" priority="546" operator="containsText" text="K">
      <formula>NOT(ISERROR(SEARCH("K",V346)))</formula>
    </cfRule>
    <cfRule type="containsText" dxfId="965" priority="547" operator="containsText" text="H">
      <formula>NOT(ISERROR(SEARCH("H",V346)))</formula>
    </cfRule>
    <cfRule type="containsText" dxfId="964" priority="548" operator="containsText" text="B">
      <formula>NOT(ISERROR(SEARCH("B",V346)))</formula>
    </cfRule>
  </conditionalFormatting>
  <conditionalFormatting sqref="V349">
    <cfRule type="containsText" dxfId="963" priority="1945" operator="containsText" text="M">
      <formula>NOT(ISERROR(SEARCH("M",V349)))</formula>
    </cfRule>
    <cfRule type="containsText" dxfId="962" priority="1946" operator="containsText" text="K">
      <formula>NOT(ISERROR(SEARCH("K",V349)))</formula>
    </cfRule>
    <cfRule type="containsText" dxfId="961" priority="1947" operator="containsText" text="H">
      <formula>NOT(ISERROR(SEARCH("H",V349)))</formula>
    </cfRule>
    <cfRule type="containsText" dxfId="960" priority="1948" operator="containsText" text="B">
      <formula>NOT(ISERROR(SEARCH("B",V349)))</formula>
    </cfRule>
  </conditionalFormatting>
  <conditionalFormatting sqref="U354:V354">
    <cfRule type="containsText" dxfId="959" priority="541" operator="containsText" text="M">
      <formula>NOT(ISERROR(SEARCH("M",U354)))</formula>
    </cfRule>
    <cfRule type="containsText" dxfId="958" priority="542" operator="containsText" text="K">
      <formula>NOT(ISERROR(SEARCH("K",U354)))</formula>
    </cfRule>
    <cfRule type="containsText" dxfId="957" priority="543" operator="containsText" text="H">
      <formula>NOT(ISERROR(SEARCH("H",U354)))</formula>
    </cfRule>
    <cfRule type="containsText" dxfId="956" priority="544" operator="containsText" text="B">
      <formula>NOT(ISERROR(SEARCH("B",U354)))</formula>
    </cfRule>
  </conditionalFormatting>
  <conditionalFormatting sqref="V357">
    <cfRule type="containsText" dxfId="955" priority="1657" operator="containsText" text="M">
      <formula>NOT(ISERROR(SEARCH("M",V357)))</formula>
    </cfRule>
    <cfRule type="containsText" dxfId="954" priority="1658" operator="containsText" text="K">
      <formula>NOT(ISERROR(SEARCH("K",V357)))</formula>
    </cfRule>
    <cfRule type="containsText" dxfId="953" priority="1659" operator="containsText" text="H">
      <formula>NOT(ISERROR(SEARCH("H",V357)))</formula>
    </cfRule>
    <cfRule type="containsText" dxfId="952" priority="1660" operator="containsText" text="B">
      <formula>NOT(ISERROR(SEARCH("B",V357)))</formula>
    </cfRule>
  </conditionalFormatting>
  <conditionalFormatting sqref="K366">
    <cfRule type="containsText" dxfId="951" priority="1817" operator="containsText" text="M">
      <formula>NOT(ISERROR(SEARCH("M",K366)))</formula>
    </cfRule>
    <cfRule type="containsText" dxfId="950" priority="1818" operator="containsText" text="K">
      <formula>NOT(ISERROR(SEARCH("K",K366)))</formula>
    </cfRule>
    <cfRule type="containsText" dxfId="949" priority="1819" operator="containsText" text="H">
      <formula>NOT(ISERROR(SEARCH("H",K366)))</formula>
    </cfRule>
    <cfRule type="containsText" dxfId="948" priority="1820" operator="containsText" text="B">
      <formula>NOT(ISERROR(SEARCH("B",K366)))</formula>
    </cfRule>
  </conditionalFormatting>
  <conditionalFormatting sqref="K367">
    <cfRule type="containsText" dxfId="947" priority="1861" operator="containsText" text="M">
      <formula>NOT(ISERROR(SEARCH("M",K367)))</formula>
    </cfRule>
    <cfRule type="containsText" dxfId="946" priority="1862" operator="containsText" text="K">
      <formula>NOT(ISERROR(SEARCH("K",K367)))</formula>
    </cfRule>
    <cfRule type="containsText" dxfId="945" priority="1863" operator="containsText" text="H">
      <formula>NOT(ISERROR(SEARCH("H",K367)))</formula>
    </cfRule>
    <cfRule type="containsText" dxfId="944" priority="1864" operator="containsText" text="B">
      <formula>NOT(ISERROR(SEARCH("B",K367)))</formula>
    </cfRule>
  </conditionalFormatting>
  <conditionalFormatting sqref="K368">
    <cfRule type="containsText" dxfId="943" priority="1857" operator="containsText" text="M">
      <formula>NOT(ISERROR(SEARCH("M",K368)))</formula>
    </cfRule>
    <cfRule type="containsText" dxfId="942" priority="1858" operator="containsText" text="K">
      <formula>NOT(ISERROR(SEARCH("K",K368)))</formula>
    </cfRule>
    <cfRule type="containsText" dxfId="941" priority="1859" operator="containsText" text="H">
      <formula>NOT(ISERROR(SEARCH("H",K368)))</formula>
    </cfRule>
    <cfRule type="containsText" dxfId="940" priority="1860" operator="containsText" text="B">
      <formula>NOT(ISERROR(SEARCH("B",K368)))</formula>
    </cfRule>
  </conditionalFormatting>
  <conditionalFormatting sqref="V369">
    <cfRule type="containsText" dxfId="939" priority="1709" operator="containsText" text="M">
      <formula>NOT(ISERROR(SEARCH("M",V369)))</formula>
    </cfRule>
    <cfRule type="containsText" dxfId="938" priority="1710" operator="containsText" text="K">
      <formula>NOT(ISERROR(SEARCH("K",V369)))</formula>
    </cfRule>
    <cfRule type="containsText" dxfId="937" priority="1711" operator="containsText" text="H">
      <formula>NOT(ISERROR(SEARCH("H",V369)))</formula>
    </cfRule>
    <cfRule type="containsText" dxfId="936" priority="1712" operator="containsText" text="B">
      <formula>NOT(ISERROR(SEARCH("B",V369)))</formula>
    </cfRule>
  </conditionalFormatting>
  <conditionalFormatting sqref="V370">
    <cfRule type="containsText" dxfId="935" priority="1949" operator="containsText" text="M">
      <formula>NOT(ISERROR(SEARCH("M",V370)))</formula>
    </cfRule>
    <cfRule type="containsText" dxfId="934" priority="1950" operator="containsText" text="K">
      <formula>NOT(ISERROR(SEARCH("K",V370)))</formula>
    </cfRule>
    <cfRule type="containsText" dxfId="933" priority="1951" operator="containsText" text="H">
      <formula>NOT(ISERROR(SEARCH("H",V370)))</formula>
    </cfRule>
    <cfRule type="containsText" dxfId="932" priority="1952" operator="containsText" text="B">
      <formula>NOT(ISERROR(SEARCH("B",V370)))</formula>
    </cfRule>
  </conditionalFormatting>
  <conditionalFormatting sqref="U371">
    <cfRule type="containsText" dxfId="931" priority="533" operator="containsText" text="M">
      <formula>NOT(ISERROR(SEARCH("M",U371)))</formula>
    </cfRule>
    <cfRule type="containsText" dxfId="930" priority="534" operator="containsText" text="K">
      <formula>NOT(ISERROR(SEARCH("K",U371)))</formula>
    </cfRule>
    <cfRule type="containsText" dxfId="929" priority="535" operator="containsText" text="H">
      <formula>NOT(ISERROR(SEARCH("H",U371)))</formula>
    </cfRule>
    <cfRule type="containsText" dxfId="928" priority="536" operator="containsText" text="B">
      <formula>NOT(ISERROR(SEARCH("B",U371)))</formula>
    </cfRule>
  </conditionalFormatting>
  <conditionalFormatting sqref="V371">
    <cfRule type="containsText" dxfId="927" priority="1181" operator="containsText" text="M">
      <formula>NOT(ISERROR(SEARCH("M",V371)))</formula>
    </cfRule>
    <cfRule type="containsText" dxfId="926" priority="1182" operator="containsText" text="K">
      <formula>NOT(ISERROR(SEARCH("K",V371)))</formula>
    </cfRule>
    <cfRule type="containsText" dxfId="925" priority="1183" operator="containsText" text="H">
      <formula>NOT(ISERROR(SEARCH("H",V371)))</formula>
    </cfRule>
    <cfRule type="containsText" dxfId="924" priority="1184" operator="containsText" text="B">
      <formula>NOT(ISERROR(SEARCH("B",V371)))</formula>
    </cfRule>
  </conditionalFormatting>
  <conditionalFormatting sqref="U372">
    <cfRule type="containsText" dxfId="923" priority="529" operator="containsText" text="M">
      <formula>NOT(ISERROR(SEARCH("M",U372)))</formula>
    </cfRule>
    <cfRule type="containsText" dxfId="922" priority="530" operator="containsText" text="K">
      <formula>NOT(ISERROR(SEARCH("K",U372)))</formula>
    </cfRule>
    <cfRule type="containsText" dxfId="921" priority="531" operator="containsText" text="H">
      <formula>NOT(ISERROR(SEARCH("H",U372)))</formula>
    </cfRule>
    <cfRule type="containsText" dxfId="920" priority="532" operator="containsText" text="B">
      <formula>NOT(ISERROR(SEARCH("B",U372)))</formula>
    </cfRule>
  </conditionalFormatting>
  <conditionalFormatting sqref="U373">
    <cfRule type="containsText" dxfId="919" priority="525" operator="containsText" text="M">
      <formula>NOT(ISERROR(SEARCH("M",U373)))</formula>
    </cfRule>
    <cfRule type="containsText" dxfId="918" priority="526" operator="containsText" text="K">
      <formula>NOT(ISERROR(SEARCH("K",U373)))</formula>
    </cfRule>
    <cfRule type="containsText" dxfId="917" priority="527" operator="containsText" text="H">
      <formula>NOT(ISERROR(SEARCH("H",U373)))</formula>
    </cfRule>
    <cfRule type="containsText" dxfId="916" priority="528" operator="containsText" text="B">
      <formula>NOT(ISERROR(SEARCH("B",U373)))</formula>
    </cfRule>
  </conditionalFormatting>
  <conditionalFormatting sqref="V373">
    <cfRule type="containsText" dxfId="915" priority="1173" operator="containsText" text="M">
      <formula>NOT(ISERROR(SEARCH("M",V373)))</formula>
    </cfRule>
    <cfRule type="containsText" dxfId="914" priority="1174" operator="containsText" text="K">
      <formula>NOT(ISERROR(SEARCH("K",V373)))</formula>
    </cfRule>
    <cfRule type="containsText" dxfId="913" priority="1175" operator="containsText" text="H">
      <formula>NOT(ISERROR(SEARCH("H",V373)))</formula>
    </cfRule>
    <cfRule type="containsText" dxfId="912" priority="1176" operator="containsText" text="B">
      <formula>NOT(ISERROR(SEARCH("B",V373)))</formula>
    </cfRule>
  </conditionalFormatting>
  <conditionalFormatting sqref="U374:V374">
    <cfRule type="containsText" dxfId="911" priority="521" operator="containsText" text="M">
      <formula>NOT(ISERROR(SEARCH("M",U374)))</formula>
    </cfRule>
    <cfRule type="containsText" dxfId="910" priority="522" operator="containsText" text="K">
      <formula>NOT(ISERROR(SEARCH("K",U374)))</formula>
    </cfRule>
    <cfRule type="containsText" dxfId="909" priority="523" operator="containsText" text="H">
      <formula>NOT(ISERROR(SEARCH("H",U374)))</formula>
    </cfRule>
    <cfRule type="containsText" dxfId="908" priority="524" operator="containsText" text="B">
      <formula>NOT(ISERROR(SEARCH("B",U374)))</formula>
    </cfRule>
  </conditionalFormatting>
  <conditionalFormatting sqref="U375">
    <cfRule type="containsText" dxfId="907" priority="517" operator="containsText" text="M">
      <formula>NOT(ISERROR(SEARCH("M",U375)))</formula>
    </cfRule>
    <cfRule type="containsText" dxfId="906" priority="518" operator="containsText" text="K">
      <formula>NOT(ISERROR(SEARCH("K",U375)))</formula>
    </cfRule>
    <cfRule type="containsText" dxfId="905" priority="519" operator="containsText" text="H">
      <formula>NOT(ISERROR(SEARCH("H",U375)))</formula>
    </cfRule>
    <cfRule type="containsText" dxfId="904" priority="520" operator="containsText" text="B">
      <formula>NOT(ISERROR(SEARCH("B",U375)))</formula>
    </cfRule>
  </conditionalFormatting>
  <conditionalFormatting sqref="V375">
    <cfRule type="containsText" dxfId="903" priority="513" operator="containsText" text="M">
      <formula>NOT(ISERROR(SEARCH("M",V375)))</formula>
    </cfRule>
    <cfRule type="containsText" dxfId="902" priority="514" operator="containsText" text="K">
      <formula>NOT(ISERROR(SEARCH("K",V375)))</formula>
    </cfRule>
    <cfRule type="containsText" dxfId="901" priority="515" operator="containsText" text="H">
      <formula>NOT(ISERROR(SEARCH("H",V375)))</formula>
    </cfRule>
    <cfRule type="containsText" dxfId="900" priority="516" operator="containsText" text="B">
      <formula>NOT(ISERROR(SEARCH("B",V375)))</formula>
    </cfRule>
  </conditionalFormatting>
  <conditionalFormatting sqref="V376">
    <cfRule type="containsText" dxfId="899" priority="1169" operator="containsText" text="M">
      <formula>NOT(ISERROR(SEARCH("M",V376)))</formula>
    </cfRule>
    <cfRule type="containsText" dxfId="898" priority="1170" operator="containsText" text="K">
      <formula>NOT(ISERROR(SEARCH("K",V376)))</formula>
    </cfRule>
    <cfRule type="containsText" dxfId="897" priority="1171" operator="containsText" text="H">
      <formula>NOT(ISERROR(SEARCH("H",V376)))</formula>
    </cfRule>
    <cfRule type="containsText" dxfId="896" priority="1172" operator="containsText" text="B">
      <formula>NOT(ISERROR(SEARCH("B",V376)))</formula>
    </cfRule>
  </conditionalFormatting>
  <conditionalFormatting sqref="V377">
    <cfRule type="containsText" dxfId="895" priority="1165" operator="containsText" text="M">
      <formula>NOT(ISERROR(SEARCH("M",V377)))</formula>
    </cfRule>
    <cfRule type="containsText" dxfId="894" priority="1166" operator="containsText" text="K">
      <formula>NOT(ISERROR(SEARCH("K",V377)))</formula>
    </cfRule>
    <cfRule type="containsText" dxfId="893" priority="1167" operator="containsText" text="H">
      <formula>NOT(ISERROR(SEARCH("H",V377)))</formula>
    </cfRule>
    <cfRule type="containsText" dxfId="892" priority="1168" operator="containsText" text="B">
      <formula>NOT(ISERROR(SEARCH("B",V377)))</formula>
    </cfRule>
  </conditionalFormatting>
  <conditionalFormatting sqref="U378:V378">
    <cfRule type="containsText" dxfId="891" priority="505" operator="containsText" text="M">
      <formula>NOT(ISERROR(SEARCH("M",U378)))</formula>
    </cfRule>
    <cfRule type="containsText" dxfId="890" priority="506" operator="containsText" text="K">
      <formula>NOT(ISERROR(SEARCH("K",U378)))</formula>
    </cfRule>
    <cfRule type="containsText" dxfId="889" priority="507" operator="containsText" text="H">
      <formula>NOT(ISERROR(SEARCH("H",U378)))</formula>
    </cfRule>
    <cfRule type="containsText" dxfId="888" priority="508" operator="containsText" text="B">
      <formula>NOT(ISERROR(SEARCH("B",U378)))</formula>
    </cfRule>
  </conditionalFormatting>
  <conditionalFormatting sqref="U379">
    <cfRule type="containsText" dxfId="887" priority="501" operator="containsText" text="M">
      <formula>NOT(ISERROR(SEARCH("M",U379)))</formula>
    </cfRule>
    <cfRule type="containsText" dxfId="886" priority="502" operator="containsText" text="K">
      <formula>NOT(ISERROR(SEARCH("K",U379)))</formula>
    </cfRule>
    <cfRule type="containsText" dxfId="885" priority="503" operator="containsText" text="H">
      <formula>NOT(ISERROR(SEARCH("H",U379)))</formula>
    </cfRule>
    <cfRule type="containsText" dxfId="884" priority="504" operator="containsText" text="B">
      <formula>NOT(ISERROR(SEARCH("B",U379)))</formula>
    </cfRule>
  </conditionalFormatting>
  <conditionalFormatting sqref="V379">
    <cfRule type="containsText" dxfId="883" priority="1185" operator="containsText" text="M">
      <formula>NOT(ISERROR(SEARCH("M",V379)))</formula>
    </cfRule>
    <cfRule type="containsText" dxfId="882" priority="1186" operator="containsText" text="K">
      <formula>NOT(ISERROR(SEARCH("K",V379)))</formula>
    </cfRule>
    <cfRule type="containsText" dxfId="881" priority="1187" operator="containsText" text="H">
      <formula>NOT(ISERROR(SEARCH("H",V379)))</formula>
    </cfRule>
    <cfRule type="containsText" dxfId="880" priority="1188" operator="containsText" text="B">
      <formula>NOT(ISERROR(SEARCH("B",V379)))</formula>
    </cfRule>
  </conditionalFormatting>
  <conditionalFormatting sqref="U380">
    <cfRule type="containsText" dxfId="879" priority="497" operator="containsText" text="M">
      <formula>NOT(ISERROR(SEARCH("M",U380)))</formula>
    </cfRule>
    <cfRule type="containsText" dxfId="878" priority="498" operator="containsText" text="K">
      <formula>NOT(ISERROR(SEARCH("K",U380)))</formula>
    </cfRule>
    <cfRule type="containsText" dxfId="877" priority="499" operator="containsText" text="H">
      <formula>NOT(ISERROR(SEARCH("H",U380)))</formula>
    </cfRule>
    <cfRule type="containsText" dxfId="876" priority="500" operator="containsText" text="B">
      <formula>NOT(ISERROR(SEARCH("B",U380)))</formula>
    </cfRule>
  </conditionalFormatting>
  <conditionalFormatting sqref="V380">
    <cfRule type="containsText" dxfId="875" priority="493" operator="containsText" text="M">
      <formula>NOT(ISERROR(SEARCH("M",V380)))</formula>
    </cfRule>
    <cfRule type="containsText" dxfId="874" priority="494" operator="containsText" text="K">
      <formula>NOT(ISERROR(SEARCH("K",V380)))</formula>
    </cfRule>
    <cfRule type="containsText" dxfId="873" priority="495" operator="containsText" text="H">
      <formula>NOT(ISERROR(SEARCH("H",V380)))</formula>
    </cfRule>
    <cfRule type="containsText" dxfId="872" priority="496" operator="containsText" text="B">
      <formula>NOT(ISERROR(SEARCH("B",V380)))</formula>
    </cfRule>
  </conditionalFormatting>
  <conditionalFormatting sqref="V381">
    <cfRule type="containsText" dxfId="871" priority="1217" operator="containsText" text="M">
      <formula>NOT(ISERROR(SEARCH("M",V381)))</formula>
    </cfRule>
    <cfRule type="containsText" dxfId="870" priority="1218" operator="containsText" text="K">
      <formula>NOT(ISERROR(SEARCH("K",V381)))</formula>
    </cfRule>
    <cfRule type="containsText" dxfId="869" priority="1219" operator="containsText" text="H">
      <formula>NOT(ISERROR(SEARCH("H",V381)))</formula>
    </cfRule>
    <cfRule type="containsText" dxfId="868" priority="1220" operator="containsText" text="B">
      <formula>NOT(ISERROR(SEARCH("B",V381)))</formula>
    </cfRule>
  </conditionalFormatting>
  <conditionalFormatting sqref="U383:V383">
    <cfRule type="containsText" dxfId="867" priority="489" operator="containsText" text="M">
      <formula>NOT(ISERROR(SEARCH("M",U383)))</formula>
    </cfRule>
    <cfRule type="containsText" dxfId="866" priority="490" operator="containsText" text="K">
      <formula>NOT(ISERROR(SEARCH("K",U383)))</formula>
    </cfRule>
    <cfRule type="containsText" dxfId="865" priority="491" operator="containsText" text="H">
      <formula>NOT(ISERROR(SEARCH("H",U383)))</formula>
    </cfRule>
    <cfRule type="containsText" dxfId="864" priority="492" operator="containsText" text="B">
      <formula>NOT(ISERROR(SEARCH("B",U383)))</formula>
    </cfRule>
  </conditionalFormatting>
  <conditionalFormatting sqref="U385">
    <cfRule type="containsText" dxfId="863" priority="485" operator="containsText" text="M">
      <formula>NOT(ISERROR(SEARCH("M",U385)))</formula>
    </cfRule>
    <cfRule type="containsText" dxfId="862" priority="486" operator="containsText" text="K">
      <formula>NOT(ISERROR(SEARCH("K",U385)))</formula>
    </cfRule>
    <cfRule type="containsText" dxfId="861" priority="487" operator="containsText" text="H">
      <formula>NOT(ISERROR(SEARCH("H",U385)))</formula>
    </cfRule>
    <cfRule type="containsText" dxfId="860" priority="488" operator="containsText" text="B">
      <formula>NOT(ISERROR(SEARCH("B",U385)))</formula>
    </cfRule>
  </conditionalFormatting>
  <conditionalFormatting sqref="V385">
    <cfRule type="containsText" dxfId="859" priority="1189" operator="containsText" text="M">
      <formula>NOT(ISERROR(SEARCH("M",V385)))</formula>
    </cfRule>
    <cfRule type="containsText" dxfId="858" priority="1190" operator="containsText" text="K">
      <formula>NOT(ISERROR(SEARCH("K",V385)))</formula>
    </cfRule>
    <cfRule type="containsText" dxfId="857" priority="1191" operator="containsText" text="H">
      <formula>NOT(ISERROR(SEARCH("H",V385)))</formula>
    </cfRule>
    <cfRule type="containsText" dxfId="856" priority="1192" operator="containsText" text="B">
      <formula>NOT(ISERROR(SEARCH("B",V385)))</formula>
    </cfRule>
  </conditionalFormatting>
  <conditionalFormatting sqref="U386">
    <cfRule type="containsText" dxfId="855" priority="481" operator="containsText" text="M">
      <formula>NOT(ISERROR(SEARCH("M",U386)))</formula>
    </cfRule>
    <cfRule type="containsText" dxfId="854" priority="482" operator="containsText" text="K">
      <formula>NOT(ISERROR(SEARCH("K",U386)))</formula>
    </cfRule>
    <cfRule type="containsText" dxfId="853" priority="483" operator="containsText" text="H">
      <formula>NOT(ISERROR(SEARCH("H",U386)))</formula>
    </cfRule>
    <cfRule type="containsText" dxfId="852" priority="484" operator="containsText" text="B">
      <formula>NOT(ISERROR(SEARCH("B",U386)))</formula>
    </cfRule>
  </conditionalFormatting>
  <conditionalFormatting sqref="V386">
    <cfRule type="containsText" dxfId="851" priority="1193" operator="containsText" text="M">
      <formula>NOT(ISERROR(SEARCH("M",V386)))</formula>
    </cfRule>
    <cfRule type="containsText" dxfId="850" priority="1194" operator="containsText" text="K">
      <formula>NOT(ISERROR(SEARCH("K",V386)))</formula>
    </cfRule>
    <cfRule type="containsText" dxfId="849" priority="1195" operator="containsText" text="H">
      <formula>NOT(ISERROR(SEARCH("H",V386)))</formula>
    </cfRule>
    <cfRule type="containsText" dxfId="848" priority="1196" operator="containsText" text="B">
      <formula>NOT(ISERROR(SEARCH("B",V386)))</formula>
    </cfRule>
  </conditionalFormatting>
  <conditionalFormatting sqref="U387">
    <cfRule type="containsText" dxfId="847" priority="477" operator="containsText" text="M">
      <formula>NOT(ISERROR(SEARCH("M",U387)))</formula>
    </cfRule>
    <cfRule type="containsText" dxfId="846" priority="478" operator="containsText" text="K">
      <formula>NOT(ISERROR(SEARCH("K",U387)))</formula>
    </cfRule>
    <cfRule type="containsText" dxfId="845" priority="479" operator="containsText" text="H">
      <formula>NOT(ISERROR(SEARCH("H",U387)))</formula>
    </cfRule>
    <cfRule type="containsText" dxfId="844" priority="480" operator="containsText" text="B">
      <formula>NOT(ISERROR(SEARCH("B",U387)))</formula>
    </cfRule>
  </conditionalFormatting>
  <conditionalFormatting sqref="V387">
    <cfRule type="containsText" dxfId="843" priority="1197" operator="containsText" text="M">
      <formula>NOT(ISERROR(SEARCH("M",V387)))</formula>
    </cfRule>
    <cfRule type="containsText" dxfId="842" priority="1198" operator="containsText" text="K">
      <formula>NOT(ISERROR(SEARCH("K",V387)))</formula>
    </cfRule>
    <cfRule type="containsText" dxfId="841" priority="1199" operator="containsText" text="H">
      <formula>NOT(ISERROR(SEARCH("H",V387)))</formula>
    </cfRule>
    <cfRule type="containsText" dxfId="840" priority="1200" operator="containsText" text="B">
      <formula>NOT(ISERROR(SEARCH("B",V387)))</formula>
    </cfRule>
  </conditionalFormatting>
  <conditionalFormatting sqref="U388">
    <cfRule type="containsText" dxfId="839" priority="473" operator="containsText" text="M">
      <formula>NOT(ISERROR(SEARCH("M",U388)))</formula>
    </cfRule>
    <cfRule type="containsText" dxfId="838" priority="474" operator="containsText" text="K">
      <formula>NOT(ISERROR(SEARCH("K",U388)))</formula>
    </cfRule>
    <cfRule type="containsText" dxfId="837" priority="475" operator="containsText" text="H">
      <formula>NOT(ISERROR(SEARCH("H",U388)))</formula>
    </cfRule>
    <cfRule type="containsText" dxfId="836" priority="476" operator="containsText" text="B">
      <formula>NOT(ISERROR(SEARCH("B",U388)))</formula>
    </cfRule>
  </conditionalFormatting>
  <conditionalFormatting sqref="V388">
    <cfRule type="containsText" dxfId="835" priority="469" operator="containsText" text="M">
      <formula>NOT(ISERROR(SEARCH("M",V388)))</formula>
    </cfRule>
    <cfRule type="containsText" dxfId="834" priority="470" operator="containsText" text="K">
      <formula>NOT(ISERROR(SEARCH("K",V388)))</formula>
    </cfRule>
    <cfRule type="containsText" dxfId="833" priority="471" operator="containsText" text="H">
      <formula>NOT(ISERROR(SEARCH("H",V388)))</formula>
    </cfRule>
    <cfRule type="containsText" dxfId="832" priority="472" operator="containsText" text="B">
      <formula>NOT(ISERROR(SEARCH("B",V388)))</formula>
    </cfRule>
  </conditionalFormatting>
  <conditionalFormatting sqref="V389">
    <cfRule type="containsText" dxfId="831" priority="1213" operator="containsText" text="M">
      <formula>NOT(ISERROR(SEARCH("M",V389)))</formula>
    </cfRule>
    <cfRule type="containsText" dxfId="830" priority="1214" operator="containsText" text="K">
      <formula>NOT(ISERROR(SEARCH("K",V389)))</formula>
    </cfRule>
    <cfRule type="containsText" dxfId="829" priority="1215" operator="containsText" text="H">
      <formula>NOT(ISERROR(SEARCH("H",V389)))</formula>
    </cfRule>
    <cfRule type="containsText" dxfId="828" priority="1216" operator="containsText" text="B">
      <formula>NOT(ISERROR(SEARCH("B",V389)))</formula>
    </cfRule>
  </conditionalFormatting>
  <conditionalFormatting sqref="U393">
    <cfRule type="containsText" dxfId="827" priority="461" operator="containsText" text="M">
      <formula>NOT(ISERROR(SEARCH("M",U393)))</formula>
    </cfRule>
    <cfRule type="containsText" dxfId="826" priority="462" operator="containsText" text="K">
      <formula>NOT(ISERROR(SEARCH("K",U393)))</formula>
    </cfRule>
    <cfRule type="containsText" dxfId="825" priority="463" operator="containsText" text="H">
      <formula>NOT(ISERROR(SEARCH("H",U393)))</formula>
    </cfRule>
    <cfRule type="containsText" dxfId="824" priority="464" operator="containsText" text="B">
      <formula>NOT(ISERROR(SEARCH("B",U393)))</formula>
    </cfRule>
  </conditionalFormatting>
  <conditionalFormatting sqref="V393">
    <cfRule type="containsText" dxfId="823" priority="1205" operator="containsText" text="M">
      <formula>NOT(ISERROR(SEARCH("M",V393)))</formula>
    </cfRule>
    <cfRule type="containsText" dxfId="822" priority="1206" operator="containsText" text="K">
      <formula>NOT(ISERROR(SEARCH("K",V393)))</formula>
    </cfRule>
    <cfRule type="containsText" dxfId="821" priority="1207" operator="containsText" text="H">
      <formula>NOT(ISERROR(SEARCH("H",V393)))</formula>
    </cfRule>
    <cfRule type="containsText" dxfId="820" priority="1208" operator="containsText" text="B">
      <formula>NOT(ISERROR(SEARCH("B",V393)))</formula>
    </cfRule>
  </conditionalFormatting>
  <conditionalFormatting sqref="V394">
    <cfRule type="containsText" dxfId="819" priority="1221" operator="containsText" text="M">
      <formula>NOT(ISERROR(SEARCH("M",V394)))</formula>
    </cfRule>
    <cfRule type="containsText" dxfId="818" priority="1222" operator="containsText" text="K">
      <formula>NOT(ISERROR(SEARCH("K",V394)))</formula>
    </cfRule>
    <cfRule type="containsText" dxfId="817" priority="1223" operator="containsText" text="H">
      <formula>NOT(ISERROR(SEARCH("H",V394)))</formula>
    </cfRule>
    <cfRule type="containsText" dxfId="816" priority="1224" operator="containsText" text="B">
      <formula>NOT(ISERROR(SEARCH("B",V394)))</formula>
    </cfRule>
  </conditionalFormatting>
  <conditionalFormatting sqref="U395">
    <cfRule type="containsText" dxfId="815" priority="457" operator="containsText" text="M">
      <formula>NOT(ISERROR(SEARCH("M",U395)))</formula>
    </cfRule>
    <cfRule type="containsText" dxfId="814" priority="458" operator="containsText" text="K">
      <formula>NOT(ISERROR(SEARCH("K",U395)))</formula>
    </cfRule>
    <cfRule type="containsText" dxfId="813" priority="459" operator="containsText" text="H">
      <formula>NOT(ISERROR(SEARCH("H",U395)))</formula>
    </cfRule>
    <cfRule type="containsText" dxfId="812" priority="460" operator="containsText" text="B">
      <formula>NOT(ISERROR(SEARCH("B",U395)))</formula>
    </cfRule>
  </conditionalFormatting>
  <conditionalFormatting sqref="V395">
    <cfRule type="containsText" dxfId="811" priority="1225" operator="containsText" text="M">
      <formula>NOT(ISERROR(SEARCH("M",V395)))</formula>
    </cfRule>
    <cfRule type="containsText" dxfId="810" priority="1226" operator="containsText" text="K">
      <formula>NOT(ISERROR(SEARCH("K",V395)))</formula>
    </cfRule>
    <cfRule type="containsText" dxfId="809" priority="1227" operator="containsText" text="H">
      <formula>NOT(ISERROR(SEARCH("H",V395)))</formula>
    </cfRule>
    <cfRule type="containsText" dxfId="808" priority="1228" operator="containsText" text="B">
      <formula>NOT(ISERROR(SEARCH("B",V395)))</formula>
    </cfRule>
  </conditionalFormatting>
  <conditionalFormatting sqref="V400">
    <cfRule type="containsText" dxfId="807" priority="1953" operator="containsText" text="M">
      <formula>NOT(ISERROR(SEARCH("M",V400)))</formula>
    </cfRule>
    <cfRule type="containsText" dxfId="806" priority="1954" operator="containsText" text="K">
      <formula>NOT(ISERROR(SEARCH("K",V400)))</formula>
    </cfRule>
    <cfRule type="containsText" dxfId="805" priority="1955" operator="containsText" text="H">
      <formula>NOT(ISERROR(SEARCH("H",V400)))</formula>
    </cfRule>
    <cfRule type="containsText" dxfId="804" priority="1956" operator="containsText" text="B">
      <formula>NOT(ISERROR(SEARCH("B",V400)))</formula>
    </cfRule>
  </conditionalFormatting>
  <conditionalFormatting sqref="U401">
    <cfRule type="containsText" dxfId="803" priority="449" operator="containsText" text="M">
      <formula>NOT(ISERROR(SEARCH("M",U401)))</formula>
    </cfRule>
    <cfRule type="containsText" dxfId="802" priority="450" operator="containsText" text="K">
      <formula>NOT(ISERROR(SEARCH("K",U401)))</formula>
    </cfRule>
    <cfRule type="containsText" dxfId="801" priority="451" operator="containsText" text="H">
      <formula>NOT(ISERROR(SEARCH("H",U401)))</formula>
    </cfRule>
    <cfRule type="containsText" dxfId="800" priority="452" operator="containsText" text="B">
      <formula>NOT(ISERROR(SEARCH("B",U401)))</formula>
    </cfRule>
  </conditionalFormatting>
  <conditionalFormatting sqref="U403">
    <cfRule type="containsText" dxfId="799" priority="1653" operator="containsText" text="M">
      <formula>NOT(ISERROR(SEARCH("M",U403)))</formula>
    </cfRule>
    <cfRule type="containsText" dxfId="798" priority="1654" operator="containsText" text="K">
      <formula>NOT(ISERROR(SEARCH("K",U403)))</formula>
    </cfRule>
    <cfRule type="containsText" dxfId="797" priority="1655" operator="containsText" text="H">
      <formula>NOT(ISERROR(SEARCH("H",U403)))</formula>
    </cfRule>
    <cfRule type="containsText" dxfId="796" priority="1656" operator="containsText" text="B">
      <formula>NOT(ISERROR(SEARCH("B",U403)))</formula>
    </cfRule>
  </conditionalFormatting>
  <conditionalFormatting sqref="U404">
    <cfRule type="containsText" dxfId="795" priority="445" operator="containsText" text="B">
      <formula>NOT(ISERROR(SEARCH("B",U404)))</formula>
    </cfRule>
    <cfRule type="containsText" dxfId="794" priority="446" operator="containsText" text="H">
      <formula>NOT(ISERROR(SEARCH("H",U404)))</formula>
    </cfRule>
    <cfRule type="containsText" dxfId="793" priority="447" operator="containsText" text="K">
      <formula>NOT(ISERROR(SEARCH("K",U404)))</formula>
    </cfRule>
    <cfRule type="containsText" dxfId="792" priority="448" operator="containsText" text="M">
      <formula>NOT(ISERROR(SEARCH("M",U404)))</formula>
    </cfRule>
  </conditionalFormatting>
  <conditionalFormatting sqref="V404">
    <cfRule type="containsText" dxfId="791" priority="1957" operator="containsText" text="B">
      <formula>NOT(ISERROR(SEARCH("B",V404)))</formula>
    </cfRule>
    <cfRule type="containsText" dxfId="790" priority="1958" operator="containsText" text="H">
      <formula>NOT(ISERROR(SEARCH("H",V404)))</formula>
    </cfRule>
    <cfRule type="containsText" dxfId="789" priority="1959" operator="containsText" text="K">
      <formula>NOT(ISERROR(SEARCH("K",V404)))</formula>
    </cfRule>
    <cfRule type="containsText" dxfId="788" priority="1960" operator="containsText" text="M">
      <formula>NOT(ISERROR(SEARCH("M",V404)))</formula>
    </cfRule>
  </conditionalFormatting>
  <conditionalFormatting sqref="U405">
    <cfRule type="containsText" dxfId="787" priority="1649" operator="containsText" text="M">
      <formula>NOT(ISERROR(SEARCH("M",U405)))</formula>
    </cfRule>
    <cfRule type="containsText" dxfId="786" priority="1650" operator="containsText" text="K">
      <formula>NOT(ISERROR(SEARCH("K",U405)))</formula>
    </cfRule>
    <cfRule type="containsText" dxfId="785" priority="1651" operator="containsText" text="H">
      <formula>NOT(ISERROR(SEARCH("H",U405)))</formula>
    </cfRule>
    <cfRule type="containsText" dxfId="784" priority="1652" operator="containsText" text="B">
      <formula>NOT(ISERROR(SEARCH("B",U405)))</formula>
    </cfRule>
  </conditionalFormatting>
  <conditionalFormatting sqref="V409">
    <cfRule type="containsText" dxfId="783" priority="1877" operator="containsText" text="M">
      <formula>NOT(ISERROR(SEARCH("M",V409)))</formula>
    </cfRule>
    <cfRule type="containsText" dxfId="782" priority="1878" operator="containsText" text="K">
      <formula>NOT(ISERROR(SEARCH("K",V409)))</formula>
    </cfRule>
    <cfRule type="containsText" dxfId="781" priority="1879" operator="containsText" text="H">
      <formula>NOT(ISERROR(SEARCH("H",V409)))</formula>
    </cfRule>
    <cfRule type="containsText" dxfId="780" priority="1880" operator="containsText" text="B">
      <formula>NOT(ISERROR(SEARCH("B",V409)))</formula>
    </cfRule>
  </conditionalFormatting>
  <conditionalFormatting sqref="U410">
    <cfRule type="containsText" dxfId="779" priority="441" operator="containsText" text="M">
      <formula>NOT(ISERROR(SEARCH("M",U410)))</formula>
    </cfRule>
    <cfRule type="containsText" dxfId="778" priority="442" operator="containsText" text="K">
      <formula>NOT(ISERROR(SEARCH("K",U410)))</formula>
    </cfRule>
    <cfRule type="containsText" dxfId="777" priority="443" operator="containsText" text="H">
      <formula>NOT(ISERROR(SEARCH("H",U410)))</formula>
    </cfRule>
    <cfRule type="containsText" dxfId="776" priority="444" operator="containsText" text="B">
      <formula>NOT(ISERROR(SEARCH("B",U410)))</formula>
    </cfRule>
  </conditionalFormatting>
  <conditionalFormatting sqref="V410">
    <cfRule type="containsText" dxfId="775" priority="1961" operator="containsText" text="M">
      <formula>NOT(ISERROR(SEARCH("M",V410)))</formula>
    </cfRule>
    <cfRule type="containsText" dxfId="774" priority="1962" operator="containsText" text="K">
      <formula>NOT(ISERROR(SEARCH("K",V410)))</formula>
    </cfRule>
    <cfRule type="containsText" dxfId="773" priority="1963" operator="containsText" text="H">
      <formula>NOT(ISERROR(SEARCH("H",V410)))</formula>
    </cfRule>
    <cfRule type="containsText" dxfId="772" priority="1964" operator="containsText" text="B">
      <formula>NOT(ISERROR(SEARCH("B",V410)))</formula>
    </cfRule>
  </conditionalFormatting>
  <conditionalFormatting sqref="U411">
    <cfRule type="containsText" dxfId="771" priority="437" operator="containsText" text="M">
      <formula>NOT(ISERROR(SEARCH("M",U411)))</formula>
    </cfRule>
    <cfRule type="containsText" dxfId="770" priority="438" operator="containsText" text="K">
      <formula>NOT(ISERROR(SEARCH("K",U411)))</formula>
    </cfRule>
    <cfRule type="containsText" dxfId="769" priority="439" operator="containsText" text="H">
      <formula>NOT(ISERROR(SEARCH("H",U411)))</formula>
    </cfRule>
    <cfRule type="containsText" dxfId="768" priority="440" operator="containsText" text="B">
      <formula>NOT(ISERROR(SEARCH("B",U411)))</formula>
    </cfRule>
  </conditionalFormatting>
  <conditionalFormatting sqref="V411">
    <cfRule type="containsText" dxfId="767" priority="433" operator="containsText" text="M">
      <formula>NOT(ISERROR(SEARCH("M",V411)))</formula>
    </cfRule>
    <cfRule type="containsText" dxfId="766" priority="434" operator="containsText" text="K">
      <formula>NOT(ISERROR(SEARCH("K",V411)))</formula>
    </cfRule>
    <cfRule type="containsText" dxfId="765" priority="435" operator="containsText" text="H">
      <formula>NOT(ISERROR(SEARCH("H",V411)))</formula>
    </cfRule>
    <cfRule type="containsText" dxfId="764" priority="436" operator="containsText" text="B">
      <formula>NOT(ISERROR(SEARCH("B",V411)))</formula>
    </cfRule>
  </conditionalFormatting>
  <conditionalFormatting sqref="U412:V412">
    <cfRule type="containsText" dxfId="763" priority="429" operator="containsText" text="M">
      <formula>NOT(ISERROR(SEARCH("M",U412)))</formula>
    </cfRule>
    <cfRule type="containsText" dxfId="762" priority="430" operator="containsText" text="K">
      <formula>NOT(ISERROR(SEARCH("K",U412)))</formula>
    </cfRule>
    <cfRule type="containsText" dxfId="761" priority="431" operator="containsText" text="H">
      <formula>NOT(ISERROR(SEARCH("H",U412)))</formula>
    </cfRule>
    <cfRule type="containsText" dxfId="760" priority="432" operator="containsText" text="B">
      <formula>NOT(ISERROR(SEARCH("B",U412)))</formula>
    </cfRule>
  </conditionalFormatting>
  <conditionalFormatting sqref="V413">
    <cfRule type="containsText" dxfId="759" priority="1153" operator="containsText" text="M">
      <formula>NOT(ISERROR(SEARCH("M",V413)))</formula>
    </cfRule>
    <cfRule type="containsText" dxfId="758" priority="1154" operator="containsText" text="K">
      <formula>NOT(ISERROR(SEARCH("K",V413)))</formula>
    </cfRule>
    <cfRule type="containsText" dxfId="757" priority="1155" operator="containsText" text="H">
      <formula>NOT(ISERROR(SEARCH("H",V413)))</formula>
    </cfRule>
    <cfRule type="containsText" dxfId="756" priority="1156" operator="containsText" text="B">
      <formula>NOT(ISERROR(SEARCH("B",V413)))</formula>
    </cfRule>
  </conditionalFormatting>
  <conditionalFormatting sqref="V414">
    <cfRule type="containsText" dxfId="755" priority="1149" operator="containsText" text="M">
      <formula>NOT(ISERROR(SEARCH("M",V414)))</formula>
    </cfRule>
    <cfRule type="containsText" dxfId="754" priority="1150" operator="containsText" text="K">
      <formula>NOT(ISERROR(SEARCH("K",V414)))</formula>
    </cfRule>
    <cfRule type="containsText" dxfId="753" priority="1151" operator="containsText" text="H">
      <formula>NOT(ISERROR(SEARCH("H",V414)))</formula>
    </cfRule>
    <cfRule type="containsText" dxfId="752" priority="1152" operator="containsText" text="B">
      <formula>NOT(ISERROR(SEARCH("B",V414)))</formula>
    </cfRule>
  </conditionalFormatting>
  <conditionalFormatting sqref="U415">
    <cfRule type="containsText" dxfId="751" priority="425" operator="containsText" text="M">
      <formula>NOT(ISERROR(SEARCH("M",U415)))</formula>
    </cfRule>
    <cfRule type="containsText" dxfId="750" priority="426" operator="containsText" text="K">
      <formula>NOT(ISERROR(SEARCH("K",U415)))</formula>
    </cfRule>
    <cfRule type="containsText" dxfId="749" priority="427" operator="containsText" text="H">
      <formula>NOT(ISERROR(SEARCH("H",U415)))</formula>
    </cfRule>
    <cfRule type="containsText" dxfId="748" priority="428" operator="containsText" text="B">
      <formula>NOT(ISERROR(SEARCH("B",U415)))</formula>
    </cfRule>
  </conditionalFormatting>
  <conditionalFormatting sqref="V415">
    <cfRule type="containsText" dxfId="747" priority="1157" operator="containsText" text="M">
      <formula>NOT(ISERROR(SEARCH("M",V415)))</formula>
    </cfRule>
    <cfRule type="containsText" dxfId="746" priority="1158" operator="containsText" text="K">
      <formula>NOT(ISERROR(SEARCH("K",V415)))</formula>
    </cfRule>
    <cfRule type="containsText" dxfId="745" priority="1159" operator="containsText" text="H">
      <formula>NOT(ISERROR(SEARCH("H",V415)))</formula>
    </cfRule>
    <cfRule type="containsText" dxfId="744" priority="1160" operator="containsText" text="B">
      <formula>NOT(ISERROR(SEARCH("B",V415)))</formula>
    </cfRule>
  </conditionalFormatting>
  <conditionalFormatting sqref="U416">
    <cfRule type="containsText" dxfId="743" priority="421" operator="containsText" text="M">
      <formula>NOT(ISERROR(SEARCH("M",U416)))</formula>
    </cfRule>
    <cfRule type="containsText" dxfId="742" priority="422" operator="containsText" text="K">
      <formula>NOT(ISERROR(SEARCH("K",U416)))</formula>
    </cfRule>
    <cfRule type="containsText" dxfId="741" priority="423" operator="containsText" text="H">
      <formula>NOT(ISERROR(SEARCH("H",U416)))</formula>
    </cfRule>
    <cfRule type="containsText" dxfId="740" priority="424" operator="containsText" text="B">
      <formula>NOT(ISERROR(SEARCH("B",U416)))</formula>
    </cfRule>
  </conditionalFormatting>
  <conditionalFormatting sqref="V416">
    <cfRule type="containsText" dxfId="739" priority="1161" operator="containsText" text="M">
      <formula>NOT(ISERROR(SEARCH("M",V416)))</formula>
    </cfRule>
    <cfRule type="containsText" dxfId="738" priority="1162" operator="containsText" text="K">
      <formula>NOT(ISERROR(SEARCH("K",V416)))</formula>
    </cfRule>
    <cfRule type="containsText" dxfId="737" priority="1163" operator="containsText" text="H">
      <formula>NOT(ISERROR(SEARCH("H",V416)))</formula>
    </cfRule>
    <cfRule type="containsText" dxfId="736" priority="1164" operator="containsText" text="B">
      <formula>NOT(ISERROR(SEARCH("B",V416)))</formula>
    </cfRule>
  </conditionalFormatting>
  <conditionalFormatting sqref="U417">
    <cfRule type="containsText" dxfId="735" priority="417" operator="containsText" text="M">
      <formula>NOT(ISERROR(SEARCH("M",U417)))</formula>
    </cfRule>
    <cfRule type="containsText" dxfId="734" priority="418" operator="containsText" text="K">
      <formula>NOT(ISERROR(SEARCH("K",U417)))</formula>
    </cfRule>
    <cfRule type="containsText" dxfId="733" priority="419" operator="containsText" text="H">
      <formula>NOT(ISERROR(SEARCH("H",U417)))</formula>
    </cfRule>
    <cfRule type="containsText" dxfId="732" priority="420" operator="containsText" text="B">
      <formula>NOT(ISERROR(SEARCH("B",U417)))</formula>
    </cfRule>
  </conditionalFormatting>
  <conditionalFormatting sqref="K64:K65">
    <cfRule type="containsText" dxfId="731" priority="1869" operator="containsText" text="M">
      <formula>NOT(ISERROR(SEARCH("M",K64)))</formula>
    </cfRule>
    <cfRule type="containsText" dxfId="730" priority="1870" operator="containsText" text="K">
      <formula>NOT(ISERROR(SEARCH("K",K64)))</formula>
    </cfRule>
    <cfRule type="containsText" dxfId="729" priority="1871" operator="containsText" text="H">
      <formula>NOT(ISERROR(SEARCH("H",K64)))</formula>
    </cfRule>
    <cfRule type="containsText" dxfId="728" priority="1872" operator="containsText" text="B">
      <formula>NOT(ISERROR(SEARCH("B",K64)))</formula>
    </cfRule>
  </conditionalFormatting>
  <conditionalFormatting sqref="K182:K184">
    <cfRule type="containsText" dxfId="727" priority="1865" operator="containsText" text="M">
      <formula>NOT(ISERROR(SEARCH("M",K182)))</formula>
    </cfRule>
    <cfRule type="containsText" dxfId="726" priority="1866" operator="containsText" text="K">
      <formula>NOT(ISERROR(SEARCH("K",K182)))</formula>
    </cfRule>
    <cfRule type="containsText" dxfId="725" priority="1867" operator="containsText" text="H">
      <formula>NOT(ISERROR(SEARCH("H",K182)))</formula>
    </cfRule>
    <cfRule type="containsText" dxfId="724" priority="1868" operator="containsText" text="B">
      <formula>NOT(ISERROR(SEARCH("B",K182)))</formula>
    </cfRule>
  </conditionalFormatting>
  <conditionalFormatting sqref="M93:M94">
    <cfRule type="containsText" dxfId="723" priority="1813" operator="containsText" text="B">
      <formula>NOT(ISERROR(SEARCH("B",M93)))</formula>
    </cfRule>
    <cfRule type="containsText" dxfId="722" priority="1814" operator="containsText" text="H">
      <formula>NOT(ISERROR(SEARCH("H",M93)))</formula>
    </cfRule>
    <cfRule type="containsText" dxfId="721" priority="1815" operator="containsText" text="K">
      <formula>NOT(ISERROR(SEARCH("K",M93)))</formula>
    </cfRule>
    <cfRule type="containsText" dxfId="720" priority="1816" operator="containsText" text="M">
      <formula>NOT(ISERROR(SEARCH("M",M93)))</formula>
    </cfRule>
  </conditionalFormatting>
  <conditionalFormatting sqref="O67:O69">
    <cfRule type="containsText" dxfId="719" priority="1773" operator="containsText" text="M">
      <formula>NOT(ISERROR(SEARCH("M",O67)))</formula>
    </cfRule>
    <cfRule type="containsText" dxfId="718" priority="1774" operator="containsText" text="K">
      <formula>NOT(ISERROR(SEARCH("K",O67)))</formula>
    </cfRule>
    <cfRule type="containsText" dxfId="717" priority="1775" operator="containsText" text="H">
      <formula>NOT(ISERROR(SEARCH("H",O67)))</formula>
    </cfRule>
    <cfRule type="containsText" dxfId="716" priority="1776" operator="containsText" text="B">
      <formula>NOT(ISERROR(SEARCH("B",O67)))</formula>
    </cfRule>
  </conditionalFormatting>
  <conditionalFormatting sqref="O74:O77">
    <cfRule type="containsText" dxfId="715" priority="965" operator="containsText" text="M">
      <formula>NOT(ISERROR(SEARCH("M",O74)))</formula>
    </cfRule>
    <cfRule type="containsText" dxfId="714" priority="966" operator="containsText" text="K">
      <formula>NOT(ISERROR(SEARCH("K",O74)))</formula>
    </cfRule>
    <cfRule type="containsText" dxfId="713" priority="967" operator="containsText" text="H">
      <formula>NOT(ISERROR(SEARCH("H",O74)))</formula>
    </cfRule>
    <cfRule type="containsText" dxfId="712" priority="968" operator="containsText" text="B">
      <formula>NOT(ISERROR(SEARCH("B",O74)))</formula>
    </cfRule>
  </conditionalFormatting>
  <conditionalFormatting sqref="Q37:Q38">
    <cfRule type="containsText" dxfId="711" priority="1145" operator="containsText" text="M">
      <formula>NOT(ISERROR(SEARCH("M",Q37)))</formula>
    </cfRule>
    <cfRule type="containsText" dxfId="710" priority="1146" operator="containsText" text="K">
      <formula>NOT(ISERROR(SEARCH("K",Q37)))</formula>
    </cfRule>
    <cfRule type="containsText" dxfId="709" priority="1147" operator="containsText" text="H">
      <formula>NOT(ISERROR(SEARCH("H",Q37)))</formula>
    </cfRule>
    <cfRule type="containsText" dxfId="708" priority="1148" operator="containsText" text="B">
      <formula>NOT(ISERROR(SEARCH("B",Q37)))</formula>
    </cfRule>
  </conditionalFormatting>
  <conditionalFormatting sqref="Q63:Q65">
    <cfRule type="containsText" dxfId="707" priority="1705" operator="containsText" text="M">
      <formula>NOT(ISERROR(SEARCH("M",Q63)))</formula>
    </cfRule>
    <cfRule type="containsText" dxfId="706" priority="1706" operator="containsText" text="K">
      <formula>NOT(ISERROR(SEARCH("K",Q63)))</formula>
    </cfRule>
    <cfRule type="containsText" dxfId="705" priority="1707" operator="containsText" text="H">
      <formula>NOT(ISERROR(SEARCH("H",Q63)))</formula>
    </cfRule>
    <cfRule type="containsText" dxfId="704" priority="1708" operator="containsText" text="B">
      <formula>NOT(ISERROR(SEARCH("B",Q63)))</formula>
    </cfRule>
  </conditionalFormatting>
  <conditionalFormatting sqref="Q67:Q69">
    <cfRule type="containsText" dxfId="703" priority="1701" operator="containsText" text="M">
      <formula>NOT(ISERROR(SEARCH("M",Q67)))</formula>
    </cfRule>
    <cfRule type="containsText" dxfId="702" priority="1702" operator="containsText" text="K">
      <formula>NOT(ISERROR(SEARCH("K",Q67)))</formula>
    </cfRule>
    <cfRule type="containsText" dxfId="701" priority="1703" operator="containsText" text="H">
      <formula>NOT(ISERROR(SEARCH("H",Q67)))</formula>
    </cfRule>
    <cfRule type="containsText" dxfId="700" priority="1704" operator="containsText" text="B">
      <formula>NOT(ISERROR(SEARCH("B",Q67)))</formula>
    </cfRule>
  </conditionalFormatting>
  <conditionalFormatting sqref="Q144:Q145">
    <cfRule type="containsText" dxfId="699" priority="1133" operator="containsText" text="M">
      <formula>NOT(ISERROR(SEARCH("M",Q144)))</formula>
    </cfRule>
    <cfRule type="containsText" dxfId="698" priority="1134" operator="containsText" text="K">
      <formula>NOT(ISERROR(SEARCH("K",Q144)))</formula>
    </cfRule>
    <cfRule type="containsText" dxfId="697" priority="1135" operator="containsText" text="H">
      <formula>NOT(ISERROR(SEARCH("H",Q144)))</formula>
    </cfRule>
    <cfRule type="containsText" dxfId="696" priority="1136" operator="containsText" text="B">
      <formula>NOT(ISERROR(SEARCH("B",Q144)))</formula>
    </cfRule>
  </conditionalFormatting>
  <conditionalFormatting sqref="Q148:Q149">
    <cfRule type="containsText" dxfId="695" priority="1721" operator="containsText" text="M">
      <formula>NOT(ISERROR(SEARCH("M",Q148)))</formula>
    </cfRule>
    <cfRule type="containsText" dxfId="694" priority="1722" operator="containsText" text="K">
      <formula>NOT(ISERROR(SEARCH("K",Q148)))</formula>
    </cfRule>
    <cfRule type="containsText" dxfId="693" priority="1723" operator="containsText" text="H">
      <formula>NOT(ISERROR(SEARCH("H",Q148)))</formula>
    </cfRule>
    <cfRule type="containsText" dxfId="692" priority="1724" operator="containsText" text="B">
      <formula>NOT(ISERROR(SEARCH("B",Q148)))</formula>
    </cfRule>
  </conditionalFormatting>
  <conditionalFormatting sqref="Q271:Q273">
    <cfRule type="containsText" dxfId="691" priority="1117" operator="containsText" text="M">
      <formula>NOT(ISERROR(SEARCH("M",Q271)))</formula>
    </cfRule>
    <cfRule type="containsText" dxfId="690" priority="1118" operator="containsText" text="K">
      <formula>NOT(ISERROR(SEARCH("K",Q271)))</formula>
    </cfRule>
    <cfRule type="containsText" dxfId="689" priority="1119" operator="containsText" text="H">
      <formula>NOT(ISERROR(SEARCH("H",Q271)))</formula>
    </cfRule>
    <cfRule type="containsText" dxfId="688" priority="1120" operator="containsText" text="B">
      <formula>NOT(ISERROR(SEARCH("B",Q271)))</formula>
    </cfRule>
  </conditionalFormatting>
  <conditionalFormatting sqref="Q310:Q311">
    <cfRule type="containsText" dxfId="687" priority="1589" operator="containsText" text="M">
      <formula>NOT(ISERROR(SEARCH("M",Q310)))</formula>
    </cfRule>
    <cfRule type="containsText" dxfId="686" priority="1590" operator="containsText" text="K">
      <formula>NOT(ISERROR(SEARCH("K",Q310)))</formula>
    </cfRule>
    <cfRule type="containsText" dxfId="685" priority="1591" operator="containsText" text="H">
      <formula>NOT(ISERROR(SEARCH("H",Q310)))</formula>
    </cfRule>
    <cfRule type="containsText" dxfId="684" priority="1592" operator="containsText" text="B">
      <formula>NOT(ISERROR(SEARCH("B",Q310)))</formula>
    </cfRule>
  </conditionalFormatting>
  <conditionalFormatting sqref="Q314:Q316">
    <cfRule type="containsText" dxfId="683" priority="1129" operator="containsText" text="M">
      <formula>NOT(ISERROR(SEARCH("M",Q314)))</formula>
    </cfRule>
    <cfRule type="containsText" dxfId="682" priority="1130" operator="containsText" text="K">
      <formula>NOT(ISERROR(SEARCH("K",Q314)))</formula>
    </cfRule>
    <cfRule type="containsText" dxfId="681" priority="1131" operator="containsText" text="H">
      <formula>NOT(ISERROR(SEARCH("H",Q314)))</formula>
    </cfRule>
    <cfRule type="containsText" dxfId="680" priority="1132" operator="containsText" text="B">
      <formula>NOT(ISERROR(SEARCH("B",Q314)))</formula>
    </cfRule>
  </conditionalFormatting>
  <conditionalFormatting sqref="Q319:Q323">
    <cfRule type="containsText" dxfId="679" priority="1125" operator="containsText" text="M">
      <formula>NOT(ISERROR(SEARCH("M",Q319)))</formula>
    </cfRule>
    <cfRule type="containsText" dxfId="678" priority="1126" operator="containsText" text="K">
      <formula>NOT(ISERROR(SEARCH("K",Q319)))</formula>
    </cfRule>
    <cfRule type="containsText" dxfId="677" priority="1127" operator="containsText" text="H">
      <formula>NOT(ISERROR(SEARCH("H",Q319)))</formula>
    </cfRule>
    <cfRule type="containsText" dxfId="676" priority="1128" operator="containsText" text="B">
      <formula>NOT(ISERROR(SEARCH("B",Q319)))</formula>
    </cfRule>
  </conditionalFormatting>
  <conditionalFormatting sqref="Q406:Q408">
    <cfRule type="containsText" dxfId="675" priority="1729" operator="containsText" text="M">
      <formula>NOT(ISERROR(SEARCH("M",Q406)))</formula>
    </cfRule>
    <cfRule type="containsText" dxfId="674" priority="1730" operator="containsText" text="K">
      <formula>NOT(ISERROR(SEARCH("K",Q406)))</formula>
    </cfRule>
    <cfRule type="containsText" dxfId="673" priority="1731" operator="containsText" text="H">
      <formula>NOT(ISERROR(SEARCH("H",Q406)))</formula>
    </cfRule>
    <cfRule type="containsText" dxfId="672" priority="1732" operator="containsText" text="B">
      <formula>NOT(ISERROR(SEARCH("B",Q406)))</formula>
    </cfRule>
  </conditionalFormatting>
  <conditionalFormatting sqref="U14 U16:U17">
    <cfRule type="containsText" dxfId="671" priority="1093" operator="containsText" text="M">
      <formula>NOT(ISERROR(SEARCH("M",U14)))</formula>
    </cfRule>
    <cfRule type="containsText" dxfId="670" priority="1094" operator="containsText" text="K">
      <formula>NOT(ISERROR(SEARCH("K",U14)))</formula>
    </cfRule>
    <cfRule type="containsText" dxfId="669" priority="1095" operator="containsText" text="H">
      <formula>NOT(ISERROR(SEARCH("H",U14)))</formula>
    </cfRule>
    <cfRule type="containsText" dxfId="668" priority="1096" operator="containsText" text="B">
      <formula>NOT(ISERROR(SEARCH("B",U14)))</formula>
    </cfRule>
  </conditionalFormatting>
  <conditionalFormatting sqref="U24:U25">
    <cfRule type="containsText" dxfId="667" priority="1917" operator="containsText" text="M">
      <formula>NOT(ISERROR(SEARCH("M",U24)))</formula>
    </cfRule>
    <cfRule type="containsText" dxfId="666" priority="1918" operator="containsText" text="K">
      <formula>NOT(ISERROR(SEARCH("K",U24)))</formula>
    </cfRule>
    <cfRule type="containsText" dxfId="665" priority="1919" operator="containsText" text="H">
      <formula>NOT(ISERROR(SEARCH("H",U24)))</formula>
    </cfRule>
    <cfRule type="containsText" dxfId="664" priority="1920" operator="containsText" text="B">
      <formula>NOT(ISERROR(SEARCH("B",U24)))</formula>
    </cfRule>
  </conditionalFormatting>
  <conditionalFormatting sqref="U67:U69">
    <cfRule type="containsText" dxfId="663" priority="973" operator="containsText" text="M">
      <formula>NOT(ISERROR(SEARCH("M",U67)))</formula>
    </cfRule>
    <cfRule type="containsText" dxfId="662" priority="974" operator="containsText" text="K">
      <formula>NOT(ISERROR(SEARCH("K",U67)))</formula>
    </cfRule>
    <cfRule type="containsText" dxfId="661" priority="975" operator="containsText" text="H">
      <formula>NOT(ISERROR(SEARCH("H",U67)))</formula>
    </cfRule>
    <cfRule type="containsText" dxfId="660" priority="976" operator="containsText" text="B">
      <formula>NOT(ISERROR(SEARCH("B",U67)))</formula>
    </cfRule>
  </conditionalFormatting>
  <conditionalFormatting sqref="U71:U72">
    <cfRule type="containsText" dxfId="659" priority="969" operator="containsText" text="M">
      <formula>NOT(ISERROR(SEARCH("M",U71)))</formula>
    </cfRule>
    <cfRule type="containsText" dxfId="658" priority="970" operator="containsText" text="K">
      <formula>NOT(ISERROR(SEARCH("K",U71)))</formula>
    </cfRule>
    <cfRule type="containsText" dxfId="657" priority="971" operator="containsText" text="H">
      <formula>NOT(ISERROR(SEARCH("H",U71)))</formula>
    </cfRule>
    <cfRule type="containsText" dxfId="656" priority="972" operator="containsText" text="B">
      <formula>NOT(ISERROR(SEARCH("B",U71)))</formula>
    </cfRule>
  </conditionalFormatting>
  <conditionalFormatting sqref="U98:U101">
    <cfRule type="containsText" dxfId="655" priority="945" operator="containsText" text="M">
      <formula>NOT(ISERROR(SEARCH("M",U98)))</formula>
    </cfRule>
    <cfRule type="containsText" dxfId="654" priority="946" operator="containsText" text="K">
      <formula>NOT(ISERROR(SEARCH("K",U98)))</formula>
    </cfRule>
    <cfRule type="containsText" dxfId="653" priority="947" operator="containsText" text="H">
      <formula>NOT(ISERROR(SEARCH("H",U98)))</formula>
    </cfRule>
    <cfRule type="containsText" dxfId="652" priority="948" operator="containsText" text="B">
      <formula>NOT(ISERROR(SEARCH("B",U98)))</formula>
    </cfRule>
  </conditionalFormatting>
  <conditionalFormatting sqref="U102:U106">
    <cfRule type="containsText" dxfId="651" priority="941" operator="containsText" text="M">
      <formula>NOT(ISERROR(SEARCH("M",U102)))</formula>
    </cfRule>
    <cfRule type="containsText" dxfId="650" priority="942" operator="containsText" text="K">
      <formula>NOT(ISERROR(SEARCH("K",U102)))</formula>
    </cfRule>
    <cfRule type="containsText" dxfId="649" priority="943" operator="containsText" text="H">
      <formula>NOT(ISERROR(SEARCH("H",U102)))</formula>
    </cfRule>
    <cfRule type="containsText" dxfId="648" priority="944" operator="containsText" text="B">
      <formula>NOT(ISERROR(SEARCH("B",U102)))</formula>
    </cfRule>
  </conditionalFormatting>
  <conditionalFormatting sqref="U108:U115">
    <cfRule type="containsText" dxfId="647" priority="933" operator="containsText" text="M">
      <formula>NOT(ISERROR(SEARCH("M",U108)))</formula>
    </cfRule>
    <cfRule type="containsText" dxfId="646" priority="934" operator="containsText" text="K">
      <formula>NOT(ISERROR(SEARCH("K",U108)))</formula>
    </cfRule>
    <cfRule type="containsText" dxfId="645" priority="935" operator="containsText" text="H">
      <formula>NOT(ISERROR(SEARCH("H",U108)))</formula>
    </cfRule>
    <cfRule type="containsText" dxfId="644" priority="936" operator="containsText" text="B">
      <formula>NOT(ISERROR(SEARCH("B",U108)))</formula>
    </cfRule>
  </conditionalFormatting>
  <conditionalFormatting sqref="U117:U118">
    <cfRule type="containsText" dxfId="643" priority="925" operator="containsText" text="M">
      <formula>NOT(ISERROR(SEARCH("M",U117)))</formula>
    </cfRule>
    <cfRule type="containsText" dxfId="642" priority="926" operator="containsText" text="K">
      <formula>NOT(ISERROR(SEARCH("K",U117)))</formula>
    </cfRule>
    <cfRule type="containsText" dxfId="641" priority="927" operator="containsText" text="H">
      <formula>NOT(ISERROR(SEARCH("H",U117)))</formula>
    </cfRule>
    <cfRule type="containsText" dxfId="640" priority="928" operator="containsText" text="B">
      <formula>NOT(ISERROR(SEARCH("B",U117)))</formula>
    </cfRule>
  </conditionalFormatting>
  <conditionalFormatting sqref="U119:U120">
    <cfRule type="containsText" dxfId="639" priority="921" operator="containsText" text="M">
      <formula>NOT(ISERROR(SEARCH("M",U119)))</formula>
    </cfRule>
    <cfRule type="containsText" dxfId="638" priority="922" operator="containsText" text="K">
      <formula>NOT(ISERROR(SEARCH("K",U119)))</formula>
    </cfRule>
    <cfRule type="containsText" dxfId="637" priority="923" operator="containsText" text="H">
      <formula>NOT(ISERROR(SEARCH("H",U119)))</formula>
    </cfRule>
    <cfRule type="containsText" dxfId="636" priority="924" operator="containsText" text="B">
      <formula>NOT(ISERROR(SEARCH("B",U119)))</formula>
    </cfRule>
  </conditionalFormatting>
  <conditionalFormatting sqref="U124:U127">
    <cfRule type="containsText" dxfId="635" priority="905" operator="containsText" text="M">
      <formula>NOT(ISERROR(SEARCH("M",U124)))</formula>
    </cfRule>
    <cfRule type="containsText" dxfId="634" priority="906" operator="containsText" text="K">
      <formula>NOT(ISERROR(SEARCH("K",U124)))</formula>
    </cfRule>
    <cfRule type="containsText" dxfId="633" priority="907" operator="containsText" text="H">
      <formula>NOT(ISERROR(SEARCH("H",U124)))</formula>
    </cfRule>
    <cfRule type="containsText" dxfId="632" priority="908" operator="containsText" text="B">
      <formula>NOT(ISERROR(SEARCH("B",U124)))</formula>
    </cfRule>
  </conditionalFormatting>
  <conditionalFormatting sqref="U128:U131">
    <cfRule type="containsText" dxfId="631" priority="901" operator="containsText" text="M">
      <formula>NOT(ISERROR(SEARCH("M",U128)))</formula>
    </cfRule>
    <cfRule type="containsText" dxfId="630" priority="902" operator="containsText" text="K">
      <formula>NOT(ISERROR(SEARCH("K",U128)))</formula>
    </cfRule>
    <cfRule type="containsText" dxfId="629" priority="903" operator="containsText" text="H">
      <formula>NOT(ISERROR(SEARCH("H",U128)))</formula>
    </cfRule>
    <cfRule type="containsText" dxfId="628" priority="904" operator="containsText" text="B">
      <formula>NOT(ISERROR(SEARCH("B",U128)))</formula>
    </cfRule>
  </conditionalFormatting>
  <conditionalFormatting sqref="U165:U176">
    <cfRule type="containsText" dxfId="627" priority="793" operator="containsText" text="M">
      <formula>NOT(ISERROR(SEARCH("M",U165)))</formula>
    </cfRule>
    <cfRule type="containsText" dxfId="626" priority="794" operator="containsText" text="K">
      <formula>NOT(ISERROR(SEARCH("K",U165)))</formula>
    </cfRule>
    <cfRule type="containsText" dxfId="625" priority="795" operator="containsText" text="H">
      <formula>NOT(ISERROR(SEARCH("H",U165)))</formula>
    </cfRule>
    <cfRule type="containsText" dxfId="624" priority="796" operator="containsText" text="B">
      <formula>NOT(ISERROR(SEARCH("B",U165)))</formula>
    </cfRule>
  </conditionalFormatting>
  <conditionalFormatting sqref="U196:U198">
    <cfRule type="containsText" dxfId="623" priority="289" operator="containsText" text="M">
      <formula>NOT(ISERROR(SEARCH("M",U196)))</formula>
    </cfRule>
    <cfRule type="containsText" dxfId="622" priority="290" operator="containsText" text="K">
      <formula>NOT(ISERROR(SEARCH("K",U196)))</formula>
    </cfRule>
    <cfRule type="containsText" dxfId="621" priority="291" operator="containsText" text="H">
      <formula>NOT(ISERROR(SEARCH("H",U196)))</formula>
    </cfRule>
    <cfRule type="containsText" dxfId="620" priority="292" operator="containsText" text="B">
      <formula>NOT(ISERROR(SEARCH("B",U196)))</formula>
    </cfRule>
  </conditionalFormatting>
  <conditionalFormatting sqref="U227:U228">
    <cfRule type="containsText" dxfId="619" priority="353" operator="containsText" text="M">
      <formula>NOT(ISERROR(SEARCH("M",U227)))</formula>
    </cfRule>
    <cfRule type="containsText" dxfId="618" priority="354" operator="containsText" text="K">
      <formula>NOT(ISERROR(SEARCH("K",U227)))</formula>
    </cfRule>
    <cfRule type="containsText" dxfId="617" priority="355" operator="containsText" text="H">
      <formula>NOT(ISERROR(SEARCH("H",U227)))</formula>
    </cfRule>
    <cfRule type="containsText" dxfId="616" priority="356" operator="containsText" text="B">
      <formula>NOT(ISERROR(SEARCH("B",U227)))</formula>
    </cfRule>
  </conditionalFormatting>
  <conditionalFormatting sqref="U275:U278">
    <cfRule type="containsText" dxfId="615" priority="701" operator="containsText" text="M">
      <formula>NOT(ISERROR(SEARCH("M",U275)))</formula>
    </cfRule>
    <cfRule type="containsText" dxfId="614" priority="702" operator="containsText" text="K">
      <formula>NOT(ISERROR(SEARCH("K",U275)))</formula>
    </cfRule>
    <cfRule type="containsText" dxfId="613" priority="703" operator="containsText" text="H">
      <formula>NOT(ISERROR(SEARCH("H",U275)))</formula>
    </cfRule>
    <cfRule type="containsText" dxfId="612" priority="704" operator="containsText" text="B">
      <formula>NOT(ISERROR(SEARCH("B",U275)))</formula>
    </cfRule>
  </conditionalFormatting>
  <conditionalFormatting sqref="U283:U284">
    <cfRule type="containsText" dxfId="611" priority="697" operator="containsText" text="M">
      <formula>NOT(ISERROR(SEARCH("M",U283)))</formula>
    </cfRule>
    <cfRule type="containsText" dxfId="610" priority="698" operator="containsText" text="K">
      <formula>NOT(ISERROR(SEARCH("K",U283)))</formula>
    </cfRule>
    <cfRule type="containsText" dxfId="609" priority="699" operator="containsText" text="H">
      <formula>NOT(ISERROR(SEARCH("H",U283)))</formula>
    </cfRule>
    <cfRule type="containsText" dxfId="608" priority="700" operator="containsText" text="B">
      <formula>NOT(ISERROR(SEARCH("B",U283)))</formula>
    </cfRule>
  </conditionalFormatting>
  <conditionalFormatting sqref="U307:U308">
    <cfRule type="containsText" dxfId="607" priority="653" operator="containsText" text="M">
      <formula>NOT(ISERROR(SEARCH("M",U307)))</formula>
    </cfRule>
    <cfRule type="containsText" dxfId="606" priority="654" operator="containsText" text="K">
      <formula>NOT(ISERROR(SEARCH("K",U307)))</formula>
    </cfRule>
    <cfRule type="containsText" dxfId="605" priority="655" operator="containsText" text="H">
      <formula>NOT(ISERROR(SEARCH("H",U307)))</formula>
    </cfRule>
    <cfRule type="containsText" dxfId="604" priority="656" operator="containsText" text="B">
      <formula>NOT(ISERROR(SEARCH("B",U307)))</formula>
    </cfRule>
  </conditionalFormatting>
  <conditionalFormatting sqref="U349:U350">
    <cfRule type="containsText" dxfId="603" priority="1925" operator="containsText" text="M">
      <formula>NOT(ISERROR(SEARCH("M",U349)))</formula>
    </cfRule>
    <cfRule type="containsText" dxfId="602" priority="1926" operator="containsText" text="K">
      <formula>NOT(ISERROR(SEARCH("K",U349)))</formula>
    </cfRule>
    <cfRule type="containsText" dxfId="601" priority="1927" operator="containsText" text="H">
      <formula>NOT(ISERROR(SEARCH("H",U349)))</formula>
    </cfRule>
    <cfRule type="containsText" dxfId="600" priority="1928" operator="containsText" text="B">
      <formula>NOT(ISERROR(SEARCH("B",U349)))</formula>
    </cfRule>
  </conditionalFormatting>
  <conditionalFormatting sqref="U363:U369">
    <cfRule type="containsText" dxfId="599" priority="537" operator="containsText" text="M">
      <formula>NOT(ISERROR(SEARCH("M",U363)))</formula>
    </cfRule>
    <cfRule type="containsText" dxfId="598" priority="538" operator="containsText" text="K">
      <formula>NOT(ISERROR(SEARCH("K",U363)))</formula>
    </cfRule>
    <cfRule type="containsText" dxfId="597" priority="539" operator="containsText" text="H">
      <formula>NOT(ISERROR(SEARCH("H",U363)))</formula>
    </cfRule>
    <cfRule type="containsText" dxfId="596" priority="540" operator="containsText" text="B">
      <formula>NOT(ISERROR(SEARCH("B",U363)))</formula>
    </cfRule>
  </conditionalFormatting>
  <conditionalFormatting sqref="U376:U377">
    <cfRule type="containsText" dxfId="595" priority="509" operator="containsText" text="M">
      <formula>NOT(ISERROR(SEARCH("M",U376)))</formula>
    </cfRule>
    <cfRule type="containsText" dxfId="594" priority="510" operator="containsText" text="K">
      <formula>NOT(ISERROR(SEARCH("K",U376)))</formula>
    </cfRule>
    <cfRule type="containsText" dxfId="593" priority="511" operator="containsText" text="H">
      <formula>NOT(ISERROR(SEARCH("H",U376)))</formula>
    </cfRule>
    <cfRule type="containsText" dxfId="592" priority="512" operator="containsText" text="B">
      <formula>NOT(ISERROR(SEARCH("B",U376)))</formula>
    </cfRule>
  </conditionalFormatting>
  <conditionalFormatting sqref="U390:U391">
    <cfRule type="containsText" dxfId="591" priority="465" operator="containsText" text="M">
      <formula>NOT(ISERROR(SEARCH("M",U390)))</formula>
    </cfRule>
    <cfRule type="containsText" dxfId="590" priority="466" operator="containsText" text="K">
      <formula>NOT(ISERROR(SEARCH("K",U390)))</formula>
    </cfRule>
    <cfRule type="containsText" dxfId="589" priority="467" operator="containsText" text="H">
      <formula>NOT(ISERROR(SEARCH("H",U390)))</formula>
    </cfRule>
    <cfRule type="containsText" dxfId="588" priority="468" operator="containsText" text="B">
      <formula>NOT(ISERROR(SEARCH("B",U390)))</formula>
    </cfRule>
  </conditionalFormatting>
  <conditionalFormatting sqref="U397:U399">
    <cfRule type="containsText" dxfId="587" priority="453" operator="containsText" text="M">
      <formula>NOT(ISERROR(SEARCH("M",U397)))</formula>
    </cfRule>
    <cfRule type="containsText" dxfId="586" priority="454" operator="containsText" text="K">
      <formula>NOT(ISERROR(SEARCH("K",U397)))</formula>
    </cfRule>
    <cfRule type="containsText" dxfId="585" priority="455" operator="containsText" text="H">
      <formula>NOT(ISERROR(SEARCH("H",U397)))</formula>
    </cfRule>
    <cfRule type="containsText" dxfId="584" priority="456" operator="containsText" text="B">
      <formula>NOT(ISERROR(SEARCH("B",U397)))</formula>
    </cfRule>
  </conditionalFormatting>
  <conditionalFormatting sqref="U413:U414">
    <cfRule type="containsText" dxfId="583" priority="413" operator="containsText" text="M">
      <formula>NOT(ISERROR(SEARCH("M",U413)))</formula>
    </cfRule>
    <cfRule type="containsText" dxfId="582" priority="414" operator="containsText" text="K">
      <formula>NOT(ISERROR(SEARCH("K",U413)))</formula>
    </cfRule>
    <cfRule type="containsText" dxfId="581" priority="415" operator="containsText" text="H">
      <formula>NOT(ISERROR(SEARCH("H",U413)))</formula>
    </cfRule>
    <cfRule type="containsText" dxfId="580" priority="416" operator="containsText" text="B">
      <formula>NOT(ISERROR(SEARCH("B",U413)))</formula>
    </cfRule>
  </conditionalFormatting>
  <conditionalFormatting sqref="V32:V34">
    <cfRule type="containsText" dxfId="579" priority="1733" operator="containsText" text="M">
      <formula>NOT(ISERROR(SEARCH("M",V32)))</formula>
    </cfRule>
    <cfRule type="containsText" dxfId="578" priority="1734" operator="containsText" text="K">
      <formula>NOT(ISERROR(SEARCH("K",V32)))</formula>
    </cfRule>
    <cfRule type="containsText" dxfId="577" priority="1735" operator="containsText" text="H">
      <formula>NOT(ISERROR(SEARCH("H",V32)))</formula>
    </cfRule>
    <cfRule type="containsText" dxfId="576" priority="1736" operator="containsText" text="B">
      <formula>NOT(ISERROR(SEARCH("B",V32)))</formula>
    </cfRule>
  </conditionalFormatting>
  <conditionalFormatting sqref="V162:V163">
    <cfRule type="containsText" dxfId="575" priority="1885" operator="containsText" text="M">
      <formula>NOT(ISERROR(SEARCH("M",V162)))</formula>
    </cfRule>
    <cfRule type="containsText" dxfId="574" priority="1886" operator="containsText" text="K">
      <formula>NOT(ISERROR(SEARCH("K",V162)))</formula>
    </cfRule>
    <cfRule type="containsText" dxfId="573" priority="1887" operator="containsText" text="H">
      <formula>NOT(ISERROR(SEARCH("H",V162)))</formula>
    </cfRule>
    <cfRule type="containsText" dxfId="572" priority="1888" operator="containsText" text="B">
      <formula>NOT(ISERROR(SEARCH("B",V162)))</formula>
    </cfRule>
  </conditionalFormatting>
  <conditionalFormatting sqref="V177:V178">
    <cfRule type="containsText" dxfId="571" priority="1973" operator="containsText" text="M">
      <formula>NOT(ISERROR(SEARCH("M",V177)))</formula>
    </cfRule>
    <cfRule type="containsText" dxfId="570" priority="1974" operator="containsText" text="K">
      <formula>NOT(ISERROR(SEARCH("K",V177)))</formula>
    </cfRule>
    <cfRule type="containsText" dxfId="569" priority="1975" operator="containsText" text="H">
      <formula>NOT(ISERROR(SEARCH("H",V177)))</formula>
    </cfRule>
    <cfRule type="containsText" dxfId="568" priority="1976" operator="containsText" text="B">
      <formula>NOT(ISERROR(SEARCH("B",V177)))</formula>
    </cfRule>
  </conditionalFormatting>
  <conditionalFormatting sqref="V184 V190:V191 V187:V188">
    <cfRule type="containsText" dxfId="567" priority="1401" operator="containsText" text="M">
      <formula>NOT(ISERROR(SEARCH("M",V184)))</formula>
    </cfRule>
    <cfRule type="containsText" dxfId="566" priority="1402" operator="containsText" text="K">
      <formula>NOT(ISERROR(SEARCH("K",V184)))</formula>
    </cfRule>
    <cfRule type="containsText" dxfId="565" priority="1403" operator="containsText" text="H">
      <formula>NOT(ISERROR(SEARCH("H",V184)))</formula>
    </cfRule>
    <cfRule type="containsText" dxfId="564" priority="1404" operator="containsText" text="B">
      <formula>NOT(ISERROR(SEARCH("B",V184)))</formula>
    </cfRule>
  </conditionalFormatting>
  <conditionalFormatting sqref="V195:V198">
    <cfRule type="containsText" dxfId="563" priority="297" operator="containsText" text="M">
      <formula>NOT(ISERROR(SEARCH("M",V195)))</formula>
    </cfRule>
    <cfRule type="containsText" dxfId="562" priority="298" operator="containsText" text="K">
      <formula>NOT(ISERROR(SEARCH("K",V195)))</formula>
    </cfRule>
    <cfRule type="containsText" dxfId="561" priority="299" operator="containsText" text="H">
      <formula>NOT(ISERROR(SEARCH("H",V195)))</formula>
    </cfRule>
    <cfRule type="containsText" dxfId="560" priority="300" operator="containsText" text="B">
      <formula>NOT(ISERROR(SEARCH("B",V195)))</formula>
    </cfRule>
  </conditionalFormatting>
  <conditionalFormatting sqref="V226:V229">
    <cfRule type="containsText" dxfId="559" priority="345" operator="containsText" text="M">
      <formula>NOT(ISERROR(SEARCH("M",V226)))</formula>
    </cfRule>
    <cfRule type="containsText" dxfId="558" priority="346" operator="containsText" text="K">
      <formula>NOT(ISERROR(SEARCH("K",V226)))</formula>
    </cfRule>
    <cfRule type="containsText" dxfId="557" priority="347" operator="containsText" text="H">
      <formula>NOT(ISERROR(SEARCH("H",V226)))</formula>
    </cfRule>
    <cfRule type="containsText" dxfId="556" priority="348" operator="containsText" text="B">
      <formula>NOT(ISERROR(SEARCH("B",V226)))</formula>
    </cfRule>
  </conditionalFormatting>
  <conditionalFormatting sqref="V243:V245">
    <cfRule type="containsText" dxfId="555" priority="1285" operator="containsText" text="M">
      <formula>NOT(ISERROR(SEARCH("M",V243)))</formula>
    </cfRule>
    <cfRule type="containsText" dxfId="554" priority="1286" operator="containsText" text="K">
      <formula>NOT(ISERROR(SEARCH("K",V243)))</formula>
    </cfRule>
    <cfRule type="containsText" dxfId="553" priority="1287" operator="containsText" text="H">
      <formula>NOT(ISERROR(SEARCH("H",V243)))</formula>
    </cfRule>
    <cfRule type="containsText" dxfId="552" priority="1288" operator="containsText" text="B">
      <formula>NOT(ISERROR(SEARCH("B",V243)))</formula>
    </cfRule>
    <cfRule type="containsText" dxfId="551" priority="1289" operator="containsText" text="M">
      <formula>NOT(ISERROR(SEARCH("M",V243)))</formula>
    </cfRule>
    <cfRule type="containsText" dxfId="550" priority="1290" operator="containsText" text="K">
      <formula>NOT(ISERROR(SEARCH("K",V243)))</formula>
    </cfRule>
    <cfRule type="containsText" dxfId="549" priority="1291" operator="containsText" text="H">
      <formula>NOT(ISERROR(SEARCH("H",V243)))</formula>
    </cfRule>
    <cfRule type="containsText" dxfId="548" priority="1292" operator="containsText" text="B">
      <formula>NOT(ISERROR(SEARCH("B",V243)))</formula>
    </cfRule>
  </conditionalFormatting>
  <conditionalFormatting sqref="V269:V270">
    <cfRule type="containsText" dxfId="547" priority="1317" operator="containsText" text="M">
      <formula>NOT(ISERROR(SEARCH("M",V269)))</formula>
    </cfRule>
    <cfRule type="containsText" dxfId="546" priority="1318" operator="containsText" text="K">
      <formula>NOT(ISERROR(SEARCH("K",V269)))</formula>
    </cfRule>
    <cfRule type="containsText" dxfId="545" priority="1319" operator="containsText" text="H">
      <formula>NOT(ISERROR(SEARCH("H",V269)))</formula>
    </cfRule>
    <cfRule type="containsText" dxfId="544" priority="1320" operator="containsText" text="B">
      <formula>NOT(ISERROR(SEARCH("B",V269)))</formula>
    </cfRule>
  </conditionalFormatting>
  <conditionalFormatting sqref="V283:V285">
    <cfRule type="containsText" dxfId="543" priority="1981" operator="containsText" text="M">
      <formula>NOT(ISERROR(SEARCH("M",V283)))</formula>
    </cfRule>
    <cfRule type="containsText" dxfId="542" priority="1982" operator="containsText" text="K">
      <formula>NOT(ISERROR(SEARCH("K",V283)))</formula>
    </cfRule>
    <cfRule type="containsText" dxfId="541" priority="1983" operator="containsText" text="H">
      <formula>NOT(ISERROR(SEARCH("H",V283)))</formula>
    </cfRule>
    <cfRule type="containsText" dxfId="540" priority="1984" operator="containsText" text="B">
      <formula>NOT(ISERROR(SEARCH("B",V283)))</formula>
    </cfRule>
  </conditionalFormatting>
  <conditionalFormatting sqref="V291:V292">
    <cfRule type="containsText" dxfId="539" priority="1933" operator="containsText" text="M">
      <formula>NOT(ISERROR(SEARCH("M",V291)))</formula>
    </cfRule>
    <cfRule type="containsText" dxfId="538" priority="1934" operator="containsText" text="K">
      <formula>NOT(ISERROR(SEARCH("K",V291)))</formula>
    </cfRule>
    <cfRule type="containsText" dxfId="537" priority="1935" operator="containsText" text="H">
      <formula>NOT(ISERROR(SEARCH("H",V291)))</formula>
    </cfRule>
    <cfRule type="containsText" dxfId="536" priority="1936" operator="containsText" text="B">
      <formula>NOT(ISERROR(SEARCH("B",V291)))</formula>
    </cfRule>
  </conditionalFormatting>
  <conditionalFormatting sqref="V296:V298">
    <cfRule type="containsText" dxfId="535" priority="1269" operator="containsText" text="M">
      <formula>NOT(ISERROR(SEARCH("M",V296)))</formula>
    </cfRule>
    <cfRule type="containsText" dxfId="534" priority="1270" operator="containsText" text="K">
      <formula>NOT(ISERROR(SEARCH("K",V296)))</formula>
    </cfRule>
    <cfRule type="containsText" dxfId="533" priority="1271" operator="containsText" text="H">
      <formula>NOT(ISERROR(SEARCH("H",V296)))</formula>
    </cfRule>
    <cfRule type="containsText" dxfId="532" priority="1272" operator="containsText" text="B">
      <formula>NOT(ISERROR(SEARCH("B",V296)))</formula>
    </cfRule>
  </conditionalFormatting>
  <conditionalFormatting sqref="V299:V301">
    <cfRule type="containsText" dxfId="531" priority="1273" operator="containsText" text="M">
      <formula>NOT(ISERROR(SEARCH("M",V299)))</formula>
    </cfRule>
    <cfRule type="containsText" dxfId="530" priority="1274" operator="containsText" text="K">
      <formula>NOT(ISERROR(SEARCH("K",V299)))</formula>
    </cfRule>
    <cfRule type="containsText" dxfId="529" priority="1275" operator="containsText" text="H">
      <formula>NOT(ISERROR(SEARCH("H",V299)))</formula>
    </cfRule>
    <cfRule type="containsText" dxfId="528" priority="1276" operator="containsText" text="B">
      <formula>NOT(ISERROR(SEARCH("B",V299)))</formula>
    </cfRule>
  </conditionalFormatting>
  <conditionalFormatting sqref="V307:V312">
    <cfRule type="containsText" dxfId="527" priority="1245" operator="containsText" text="M">
      <formula>NOT(ISERROR(SEARCH("M",V307)))</formula>
    </cfRule>
    <cfRule type="containsText" dxfId="526" priority="1246" operator="containsText" text="K">
      <formula>NOT(ISERROR(SEARCH("K",V307)))</formula>
    </cfRule>
    <cfRule type="containsText" dxfId="525" priority="1247" operator="containsText" text="H">
      <formula>NOT(ISERROR(SEARCH("H",V307)))</formula>
    </cfRule>
    <cfRule type="containsText" dxfId="524" priority="1248" operator="containsText" text="B">
      <formula>NOT(ISERROR(SEARCH("B",V307)))</formula>
    </cfRule>
  </conditionalFormatting>
  <conditionalFormatting sqref="V318:V319">
    <cfRule type="containsText" dxfId="523" priority="1241" operator="containsText" text="M">
      <formula>NOT(ISERROR(SEARCH("M",V318)))</formula>
    </cfRule>
    <cfRule type="containsText" dxfId="522" priority="1242" operator="containsText" text="K">
      <formula>NOT(ISERROR(SEARCH("K",V318)))</formula>
    </cfRule>
    <cfRule type="containsText" dxfId="521" priority="1243" operator="containsText" text="H">
      <formula>NOT(ISERROR(SEARCH("H",V318)))</formula>
    </cfRule>
    <cfRule type="containsText" dxfId="520" priority="1244" operator="containsText" text="B">
      <formula>NOT(ISERROR(SEARCH("B",V318)))</formula>
    </cfRule>
  </conditionalFormatting>
  <conditionalFormatting sqref="V359:V360">
    <cfRule type="containsText" dxfId="519" priority="1661" operator="containsText" text="M">
      <formula>NOT(ISERROR(SEARCH("M",V359)))</formula>
    </cfRule>
    <cfRule type="containsText" dxfId="518" priority="1662" operator="containsText" text="K">
      <formula>NOT(ISERROR(SEARCH("K",V359)))</formula>
    </cfRule>
    <cfRule type="containsText" dxfId="517" priority="1663" operator="containsText" text="H">
      <formula>NOT(ISERROR(SEARCH("H",V359)))</formula>
    </cfRule>
    <cfRule type="containsText" dxfId="516" priority="1664" operator="containsText" text="B">
      <formula>NOT(ISERROR(SEARCH("B",V359)))</formula>
    </cfRule>
  </conditionalFormatting>
  <conditionalFormatting sqref="V363:V368">
    <cfRule type="containsText" dxfId="515" priority="1713" operator="containsText" text="M">
      <formula>NOT(ISERROR(SEARCH("M",V363)))</formula>
    </cfRule>
    <cfRule type="containsText" dxfId="514" priority="1714" operator="containsText" text="K">
      <formula>NOT(ISERROR(SEARCH("K",V363)))</formula>
    </cfRule>
    <cfRule type="containsText" dxfId="513" priority="1715" operator="containsText" text="H">
      <formula>NOT(ISERROR(SEARCH("H",V363)))</formula>
    </cfRule>
    <cfRule type="containsText" dxfId="512" priority="1716" operator="containsText" text="B">
      <formula>NOT(ISERROR(SEARCH("B",V363)))</formula>
    </cfRule>
  </conditionalFormatting>
  <conditionalFormatting sqref="V390:V391">
    <cfRule type="containsText" dxfId="511" priority="1209" operator="containsText" text="M">
      <formula>NOT(ISERROR(SEARCH("M",V390)))</formula>
    </cfRule>
    <cfRule type="containsText" dxfId="510" priority="1210" operator="containsText" text="K">
      <formula>NOT(ISERROR(SEARCH("K",V390)))</formula>
    </cfRule>
    <cfRule type="containsText" dxfId="509" priority="1211" operator="containsText" text="H">
      <formula>NOT(ISERROR(SEARCH("H",V390)))</formula>
    </cfRule>
    <cfRule type="containsText" dxfId="508" priority="1212" operator="containsText" text="B">
      <formula>NOT(ISERROR(SEARCH("B",V390)))</formula>
    </cfRule>
  </conditionalFormatting>
  <conditionalFormatting sqref="V397:V399">
    <cfRule type="containsText" dxfId="507" priority="1201" operator="containsText" text="M">
      <formula>NOT(ISERROR(SEARCH("M",V397)))</formula>
    </cfRule>
    <cfRule type="containsText" dxfId="506" priority="1202" operator="containsText" text="K">
      <formula>NOT(ISERROR(SEARCH("K",V397)))</formula>
    </cfRule>
    <cfRule type="containsText" dxfId="505" priority="1203" operator="containsText" text="H">
      <formula>NOT(ISERROR(SEARCH("H",V397)))</formula>
    </cfRule>
    <cfRule type="containsText" dxfId="504" priority="1204" operator="containsText" text="B">
      <formula>NOT(ISERROR(SEARCH("B",V397)))</formula>
    </cfRule>
  </conditionalFormatting>
  <conditionalFormatting sqref="V406:V408">
    <cfRule type="containsText" dxfId="503" priority="1725" operator="containsText" text="M">
      <formula>NOT(ISERROR(SEARCH("M",V406)))</formula>
    </cfRule>
    <cfRule type="containsText" dxfId="502" priority="1726" operator="containsText" text="K">
      <formula>NOT(ISERROR(SEARCH("K",V406)))</formula>
    </cfRule>
    <cfRule type="containsText" dxfId="501" priority="1727" operator="containsText" text="H">
      <formula>NOT(ISERROR(SEARCH("H",V406)))</formula>
    </cfRule>
    <cfRule type="containsText" dxfId="500" priority="1728" operator="containsText" text="B">
      <formula>NOT(ISERROR(SEARCH("B",V406)))</formula>
    </cfRule>
  </conditionalFormatting>
  <conditionalFormatting sqref="U55:V57">
    <cfRule type="containsText" dxfId="499" priority="989" operator="containsText" text="M">
      <formula>NOT(ISERROR(SEARCH("M",U55)))</formula>
    </cfRule>
    <cfRule type="containsText" dxfId="498" priority="990" operator="containsText" text="K">
      <formula>NOT(ISERROR(SEARCH("K",U55)))</formula>
    </cfRule>
    <cfRule type="containsText" dxfId="497" priority="991" operator="containsText" text="H">
      <formula>NOT(ISERROR(SEARCH("H",U55)))</formula>
    </cfRule>
    <cfRule type="containsText" dxfId="496" priority="992" operator="containsText" text="B">
      <formula>NOT(ISERROR(SEARCH("B",U55)))</formula>
    </cfRule>
  </conditionalFormatting>
  <conditionalFormatting sqref="U59:V61">
    <cfRule type="containsText" dxfId="495" priority="985" operator="containsText" text="M">
      <formula>NOT(ISERROR(SEARCH("M",U59)))</formula>
    </cfRule>
    <cfRule type="containsText" dxfId="494" priority="986" operator="containsText" text="K">
      <formula>NOT(ISERROR(SEARCH("K",U59)))</formula>
    </cfRule>
    <cfRule type="containsText" dxfId="493" priority="987" operator="containsText" text="H">
      <formula>NOT(ISERROR(SEARCH("H",U59)))</formula>
    </cfRule>
    <cfRule type="containsText" dxfId="492" priority="988" operator="containsText" text="B">
      <formula>NOT(ISERROR(SEARCH("B",U59)))</formula>
    </cfRule>
  </conditionalFormatting>
  <conditionalFormatting sqref="U63:V64">
    <cfRule type="containsText" dxfId="491" priority="981" operator="containsText" text="M">
      <formula>NOT(ISERROR(SEARCH("M",U63)))</formula>
    </cfRule>
    <cfRule type="containsText" dxfId="490" priority="982" operator="containsText" text="K">
      <formula>NOT(ISERROR(SEARCH("K",U63)))</formula>
    </cfRule>
    <cfRule type="containsText" dxfId="489" priority="983" operator="containsText" text="H">
      <formula>NOT(ISERROR(SEARCH("H",U63)))</formula>
    </cfRule>
    <cfRule type="containsText" dxfId="488" priority="984" operator="containsText" text="B">
      <formula>NOT(ISERROR(SEARCH("B",U63)))</formula>
    </cfRule>
  </conditionalFormatting>
  <conditionalFormatting sqref="U74:V77">
    <cfRule type="containsText" dxfId="487" priority="961" operator="containsText" text="M">
      <formula>NOT(ISERROR(SEARCH("M",U74)))</formula>
    </cfRule>
    <cfRule type="containsText" dxfId="486" priority="962" operator="containsText" text="K">
      <formula>NOT(ISERROR(SEARCH("K",U74)))</formula>
    </cfRule>
    <cfRule type="containsText" dxfId="485" priority="963" operator="containsText" text="H">
      <formula>NOT(ISERROR(SEARCH("H",U74)))</formula>
    </cfRule>
    <cfRule type="containsText" dxfId="484" priority="964" operator="containsText" text="B">
      <formula>NOT(ISERROR(SEARCH("B",U74)))</formula>
    </cfRule>
  </conditionalFormatting>
  <conditionalFormatting sqref="U79:V83">
    <cfRule type="containsText" dxfId="483" priority="957" operator="containsText" text="M">
      <formula>NOT(ISERROR(SEARCH("M",U79)))</formula>
    </cfRule>
    <cfRule type="containsText" dxfId="482" priority="958" operator="containsText" text="K">
      <formula>NOT(ISERROR(SEARCH("K",U79)))</formula>
    </cfRule>
    <cfRule type="containsText" dxfId="481" priority="959" operator="containsText" text="H">
      <formula>NOT(ISERROR(SEARCH("H",U79)))</formula>
    </cfRule>
    <cfRule type="containsText" dxfId="480" priority="960" operator="containsText" text="B">
      <formula>NOT(ISERROR(SEARCH("B",U79)))</formula>
    </cfRule>
  </conditionalFormatting>
  <conditionalFormatting sqref="U85:V88">
    <cfRule type="containsText" dxfId="479" priority="953" operator="containsText" text="M">
      <formula>NOT(ISERROR(SEARCH("M",U85)))</formula>
    </cfRule>
    <cfRule type="containsText" dxfId="478" priority="954" operator="containsText" text="K">
      <formula>NOT(ISERROR(SEARCH("K",U85)))</formula>
    </cfRule>
    <cfRule type="containsText" dxfId="477" priority="955" operator="containsText" text="H">
      <formula>NOT(ISERROR(SEARCH("H",U85)))</formula>
    </cfRule>
    <cfRule type="containsText" dxfId="476" priority="956" operator="containsText" text="B">
      <formula>NOT(ISERROR(SEARCH("B",U85)))</formula>
    </cfRule>
  </conditionalFormatting>
  <conditionalFormatting sqref="U90:V97">
    <cfRule type="containsText" dxfId="475" priority="949" operator="containsText" text="M">
      <formula>NOT(ISERROR(SEARCH("M",U90)))</formula>
    </cfRule>
    <cfRule type="containsText" dxfId="474" priority="950" operator="containsText" text="K">
      <formula>NOT(ISERROR(SEARCH("K",U90)))</formula>
    </cfRule>
    <cfRule type="containsText" dxfId="473" priority="951" operator="containsText" text="H">
      <formula>NOT(ISERROR(SEARCH("H",U90)))</formula>
    </cfRule>
    <cfRule type="containsText" dxfId="472" priority="952" operator="containsText" text="B">
      <formula>NOT(ISERROR(SEARCH("B",U90)))</formula>
    </cfRule>
  </conditionalFormatting>
  <conditionalFormatting sqref="V26">
    <cfRule type="containsText" dxfId="471" priority="241" operator="containsText" text="M">
      <formula>NOT(ISERROR(SEARCH("M",V26)))</formula>
    </cfRule>
    <cfRule type="containsText" dxfId="470" priority="242" operator="containsText" text="K">
      <formula>NOT(ISERROR(SEARCH("K",V26)))</formula>
    </cfRule>
    <cfRule type="containsText" dxfId="469" priority="243" operator="containsText" text="H">
      <formula>NOT(ISERROR(SEARCH("H",V26)))</formula>
    </cfRule>
    <cfRule type="containsText" dxfId="468" priority="244" operator="containsText" text="B">
      <formula>NOT(ISERROR(SEARCH("B",V26)))</formula>
    </cfRule>
  </conditionalFormatting>
  <conditionalFormatting sqref="V45">
    <cfRule type="containsText" dxfId="467" priority="237" operator="containsText" text="M">
      <formula>NOT(ISERROR(SEARCH("M",V45)))</formula>
    </cfRule>
    <cfRule type="containsText" dxfId="466" priority="238" operator="containsText" text="K">
      <formula>NOT(ISERROR(SEARCH("K",V45)))</formula>
    </cfRule>
    <cfRule type="containsText" dxfId="465" priority="239" operator="containsText" text="H">
      <formula>NOT(ISERROR(SEARCH("H",V45)))</formula>
    </cfRule>
    <cfRule type="containsText" dxfId="464" priority="240" operator="containsText" text="B">
      <formula>NOT(ISERROR(SEARCH("B",V45)))</formula>
    </cfRule>
  </conditionalFormatting>
  <conditionalFormatting sqref="V189">
    <cfRule type="containsText" dxfId="463" priority="233" operator="containsText" text="M">
      <formula>NOT(ISERROR(SEARCH("M",V189)))</formula>
    </cfRule>
    <cfRule type="containsText" dxfId="462" priority="234" operator="containsText" text="K">
      <formula>NOT(ISERROR(SEARCH("K",V189)))</formula>
    </cfRule>
    <cfRule type="containsText" dxfId="461" priority="235" operator="containsText" text="H">
      <formula>NOT(ISERROR(SEARCH("H",V189)))</formula>
    </cfRule>
    <cfRule type="containsText" dxfId="460" priority="236" operator="containsText" text="B">
      <formula>NOT(ISERROR(SEARCH("B",V189)))</formula>
    </cfRule>
  </conditionalFormatting>
  <conditionalFormatting sqref="V210 V206:V208 V202">
    <cfRule type="containsText" dxfId="459" priority="229" operator="containsText" text="M">
      <formula>NOT(ISERROR(SEARCH("M",V202)))</formula>
    </cfRule>
    <cfRule type="containsText" dxfId="458" priority="230" operator="containsText" text="K">
      <formula>NOT(ISERROR(SEARCH("K",V202)))</formula>
    </cfRule>
    <cfRule type="containsText" dxfId="457" priority="231" operator="containsText" text="H">
      <formula>NOT(ISERROR(SEARCH("H",V202)))</formula>
    </cfRule>
    <cfRule type="containsText" dxfId="456" priority="232" operator="containsText" text="B">
      <formula>NOT(ISERROR(SEARCH("B",V202)))</formula>
    </cfRule>
  </conditionalFormatting>
  <conditionalFormatting sqref="V224">
    <cfRule type="containsText" dxfId="455" priority="225" operator="containsText" text="M">
      <formula>NOT(ISERROR(SEARCH("M",V224)))</formula>
    </cfRule>
    <cfRule type="containsText" dxfId="454" priority="226" operator="containsText" text="K">
      <formula>NOT(ISERROR(SEARCH("K",V224)))</formula>
    </cfRule>
    <cfRule type="containsText" dxfId="453" priority="227" operator="containsText" text="H">
      <formula>NOT(ISERROR(SEARCH("H",V224)))</formula>
    </cfRule>
    <cfRule type="containsText" dxfId="452" priority="228" operator="containsText" text="B">
      <formula>NOT(ISERROR(SEARCH("B",V224)))</formula>
    </cfRule>
  </conditionalFormatting>
  <conditionalFormatting sqref="V237">
    <cfRule type="containsText" dxfId="451" priority="221" operator="containsText" text="M">
      <formula>NOT(ISERROR(SEARCH("M",V237)))</formula>
    </cfRule>
    <cfRule type="containsText" dxfId="450" priority="222" operator="containsText" text="K">
      <formula>NOT(ISERROR(SEARCH("K",V237)))</formula>
    </cfRule>
    <cfRule type="containsText" dxfId="449" priority="223" operator="containsText" text="H">
      <formula>NOT(ISERROR(SEARCH("H",V237)))</formula>
    </cfRule>
    <cfRule type="containsText" dxfId="448" priority="224" operator="containsText" text="B">
      <formula>NOT(ISERROR(SEARCH("B",V237)))</formula>
    </cfRule>
  </conditionalFormatting>
  <conditionalFormatting sqref="V249">
    <cfRule type="containsText" dxfId="447" priority="217" operator="containsText" text="M">
      <formula>NOT(ISERROR(SEARCH("M",V249)))</formula>
    </cfRule>
    <cfRule type="containsText" dxfId="446" priority="218" operator="containsText" text="K">
      <formula>NOT(ISERROR(SEARCH("K",V249)))</formula>
    </cfRule>
    <cfRule type="containsText" dxfId="445" priority="219" operator="containsText" text="H">
      <formula>NOT(ISERROR(SEARCH("H",V249)))</formula>
    </cfRule>
    <cfRule type="containsText" dxfId="444" priority="220" operator="containsText" text="B">
      <formula>NOT(ISERROR(SEARCH("B",V249)))</formula>
    </cfRule>
  </conditionalFormatting>
  <conditionalFormatting sqref="V257">
    <cfRule type="containsText" dxfId="443" priority="213" operator="containsText" text="M">
      <formula>NOT(ISERROR(SEARCH("M",V257)))</formula>
    </cfRule>
    <cfRule type="containsText" dxfId="442" priority="214" operator="containsText" text="K">
      <formula>NOT(ISERROR(SEARCH("K",V257)))</formula>
    </cfRule>
    <cfRule type="containsText" dxfId="441" priority="215" operator="containsText" text="H">
      <formula>NOT(ISERROR(SEARCH("H",V257)))</formula>
    </cfRule>
    <cfRule type="containsText" dxfId="440" priority="216" operator="containsText" text="B">
      <formula>NOT(ISERROR(SEARCH("B",V257)))</formula>
    </cfRule>
  </conditionalFormatting>
  <conditionalFormatting sqref="V288 V282 V280 V273">
    <cfRule type="containsText" dxfId="439" priority="209" operator="containsText" text="M">
      <formula>NOT(ISERROR(SEARCH("M",V273)))</formula>
    </cfRule>
    <cfRule type="containsText" dxfId="438" priority="210" operator="containsText" text="K">
      <formula>NOT(ISERROR(SEARCH("K",V273)))</formula>
    </cfRule>
    <cfRule type="containsText" dxfId="437" priority="211" operator="containsText" text="H">
      <formula>NOT(ISERROR(SEARCH("H",V273)))</formula>
    </cfRule>
    <cfRule type="containsText" dxfId="436" priority="212" operator="containsText" text="B">
      <formula>NOT(ISERROR(SEARCH("B",V273)))</formula>
    </cfRule>
  </conditionalFormatting>
  <conditionalFormatting sqref="V290">
    <cfRule type="containsText" dxfId="435" priority="205" operator="containsText" text="M">
      <formula>NOT(ISERROR(SEARCH("M",V290)))</formula>
    </cfRule>
    <cfRule type="containsText" dxfId="434" priority="206" operator="containsText" text="K">
      <formula>NOT(ISERROR(SEARCH("K",V290)))</formula>
    </cfRule>
    <cfRule type="containsText" dxfId="433" priority="207" operator="containsText" text="H">
      <formula>NOT(ISERROR(SEARCH("H",V290)))</formula>
    </cfRule>
    <cfRule type="containsText" dxfId="432" priority="208" operator="containsText" text="B">
      <formula>NOT(ISERROR(SEARCH("B",V290)))</formula>
    </cfRule>
  </conditionalFormatting>
  <conditionalFormatting sqref="V402:V403 V405">
    <cfRule type="containsText" dxfId="431" priority="189" operator="containsText" text="M">
      <formula>NOT(ISERROR(SEARCH("M",V402)))</formula>
    </cfRule>
    <cfRule type="containsText" dxfId="430" priority="190" operator="containsText" text="K">
      <formula>NOT(ISERROR(SEARCH("K",V402)))</formula>
    </cfRule>
    <cfRule type="containsText" dxfId="429" priority="191" operator="containsText" text="H">
      <formula>NOT(ISERROR(SEARCH("H",V402)))</formula>
    </cfRule>
    <cfRule type="containsText" dxfId="428" priority="192" operator="containsText" text="B">
      <formula>NOT(ISERROR(SEARCH("B",V402)))</formula>
    </cfRule>
  </conditionalFormatting>
  <conditionalFormatting sqref="U384 U402 U408">
    <cfRule type="containsText" dxfId="427" priority="185" operator="containsText" text="M">
      <formula>NOT(ISERROR(SEARCH("M",U384)))</formula>
    </cfRule>
    <cfRule type="containsText" dxfId="426" priority="186" operator="containsText" text="K">
      <formula>NOT(ISERROR(SEARCH("K",U384)))</formula>
    </cfRule>
    <cfRule type="containsText" dxfId="425" priority="187" operator="containsText" text="H">
      <formula>NOT(ISERROR(SEARCH("H",U384)))</formula>
    </cfRule>
    <cfRule type="containsText" dxfId="424" priority="188" operator="containsText" text="B">
      <formula>NOT(ISERROR(SEARCH("B",U384)))</formula>
    </cfRule>
  </conditionalFormatting>
  <conditionalFormatting sqref="U355 U359:U360">
    <cfRule type="containsText" dxfId="423" priority="181" operator="containsText" text="M">
      <formula>NOT(ISERROR(SEARCH("M",U355)))</formula>
    </cfRule>
    <cfRule type="containsText" dxfId="422" priority="182" operator="containsText" text="K">
      <formula>NOT(ISERROR(SEARCH("K",U355)))</formula>
    </cfRule>
    <cfRule type="containsText" dxfId="421" priority="183" operator="containsText" text="H">
      <formula>NOT(ISERROR(SEARCH("H",U355)))</formula>
    </cfRule>
    <cfRule type="containsText" dxfId="420" priority="184" operator="containsText" text="B">
      <formula>NOT(ISERROR(SEARCH("B",U355)))</formula>
    </cfRule>
  </conditionalFormatting>
  <conditionalFormatting sqref="U338:U339 U342:U344 U346">
    <cfRule type="containsText" dxfId="419" priority="177" operator="containsText" text="M">
      <formula>NOT(ISERROR(SEARCH("M",U338)))</formula>
    </cfRule>
    <cfRule type="containsText" dxfId="418" priority="178" operator="containsText" text="K">
      <formula>NOT(ISERROR(SEARCH("K",U338)))</formula>
    </cfRule>
    <cfRule type="containsText" dxfId="417" priority="179" operator="containsText" text="H">
      <formula>NOT(ISERROR(SEARCH("H",U338)))</formula>
    </cfRule>
    <cfRule type="containsText" dxfId="416" priority="180" operator="containsText" text="B">
      <formula>NOT(ISERROR(SEARCH("B",U338)))</formula>
    </cfRule>
  </conditionalFormatting>
  <conditionalFormatting sqref="U302:U304">
    <cfRule type="containsText" dxfId="415" priority="173" operator="containsText" text="M">
      <formula>NOT(ISERROR(SEARCH("M",U302)))</formula>
    </cfRule>
    <cfRule type="containsText" dxfId="414" priority="174" operator="containsText" text="K">
      <formula>NOT(ISERROR(SEARCH("K",U302)))</formula>
    </cfRule>
    <cfRule type="containsText" dxfId="413" priority="175" operator="containsText" text="H">
      <formula>NOT(ISERROR(SEARCH("H",U302)))</formula>
    </cfRule>
    <cfRule type="containsText" dxfId="412" priority="176" operator="containsText" text="B">
      <formula>NOT(ISERROR(SEARCH("B",U302)))</formula>
    </cfRule>
  </conditionalFormatting>
  <conditionalFormatting sqref="U288:U291 U280 U282">
    <cfRule type="containsText" dxfId="411" priority="169" operator="containsText" text="M">
      <formula>NOT(ISERROR(SEARCH("M",U280)))</formula>
    </cfRule>
    <cfRule type="containsText" dxfId="410" priority="170" operator="containsText" text="K">
      <formula>NOT(ISERROR(SEARCH("K",U280)))</formula>
    </cfRule>
    <cfRule type="containsText" dxfId="409" priority="171" operator="containsText" text="H">
      <formula>NOT(ISERROR(SEARCH("H",U280)))</formula>
    </cfRule>
    <cfRule type="containsText" dxfId="408" priority="172" operator="containsText" text="B">
      <formula>NOT(ISERROR(SEARCH("B",U280)))</formula>
    </cfRule>
  </conditionalFormatting>
  <conditionalFormatting sqref="U156 U162">
    <cfRule type="containsText" dxfId="407" priority="165" operator="containsText" text="M">
      <formula>NOT(ISERROR(SEARCH("M",U156)))</formula>
    </cfRule>
    <cfRule type="containsText" dxfId="406" priority="166" operator="containsText" text="K">
      <formula>NOT(ISERROR(SEARCH("K",U156)))</formula>
    </cfRule>
    <cfRule type="containsText" dxfId="405" priority="167" operator="containsText" text="H">
      <formula>NOT(ISERROR(SEARCH("H",U156)))</formula>
    </cfRule>
    <cfRule type="containsText" dxfId="404" priority="168" operator="containsText" text="B">
      <formula>NOT(ISERROR(SEARCH("B",U156)))</formula>
    </cfRule>
  </conditionalFormatting>
  <conditionalFormatting sqref="U32:U34 U30 U45">
    <cfRule type="containsText" dxfId="403" priority="161" operator="containsText" text="M">
      <formula>NOT(ISERROR(SEARCH("M",U30)))</formula>
    </cfRule>
    <cfRule type="containsText" dxfId="402" priority="162" operator="containsText" text="K">
      <formula>NOT(ISERROR(SEARCH("K",U30)))</formula>
    </cfRule>
    <cfRule type="containsText" dxfId="401" priority="163" operator="containsText" text="H">
      <formula>NOT(ISERROR(SEARCH("H",U30)))</formula>
    </cfRule>
    <cfRule type="containsText" dxfId="400" priority="164" operator="containsText" text="B">
      <formula>NOT(ISERROR(SEARCH("B",U30)))</formula>
    </cfRule>
  </conditionalFormatting>
  <conditionalFormatting sqref="U21">
    <cfRule type="containsText" dxfId="399" priority="157" operator="containsText" text="M">
      <formula>NOT(ISERROR(SEARCH("M",U21)))</formula>
    </cfRule>
    <cfRule type="containsText" dxfId="398" priority="158" operator="containsText" text="K">
      <formula>NOT(ISERROR(SEARCH("K",U21)))</formula>
    </cfRule>
    <cfRule type="containsText" dxfId="397" priority="159" operator="containsText" text="H">
      <formula>NOT(ISERROR(SEARCH("H",U21)))</formula>
    </cfRule>
    <cfRule type="containsText" dxfId="396" priority="160" operator="containsText" text="B">
      <formula>NOT(ISERROR(SEARCH("B",U21)))</formula>
    </cfRule>
  </conditionalFormatting>
  <conditionalFormatting sqref="U232 U229 U224 U226">
    <cfRule type="containsText" dxfId="395" priority="153" operator="containsText" text="M">
      <formula>NOT(ISERROR(SEARCH("M",U224)))</formula>
    </cfRule>
    <cfRule type="containsText" dxfId="394" priority="154" operator="containsText" text="K">
      <formula>NOT(ISERROR(SEARCH("K",U224)))</formula>
    </cfRule>
    <cfRule type="containsText" dxfId="393" priority="155" operator="containsText" text="H">
      <formula>NOT(ISERROR(SEARCH("H",U224)))</formula>
    </cfRule>
    <cfRule type="containsText" dxfId="392" priority="156" operator="containsText" text="B">
      <formula>NOT(ISERROR(SEARCH("B",U224)))</formula>
    </cfRule>
  </conditionalFormatting>
  <conditionalFormatting sqref="U35">
    <cfRule type="containsText" dxfId="391" priority="149" operator="containsText" text="M">
      <formula>NOT(ISERROR(SEARCH("M",U35)))</formula>
    </cfRule>
    <cfRule type="containsText" dxfId="390" priority="150" operator="containsText" text="K">
      <formula>NOT(ISERROR(SEARCH("K",U35)))</formula>
    </cfRule>
    <cfRule type="containsText" dxfId="389" priority="151" operator="containsText" text="H">
      <formula>NOT(ISERROR(SEARCH("H",U35)))</formula>
    </cfRule>
    <cfRule type="containsText" dxfId="388" priority="152" operator="containsText" text="B">
      <formula>NOT(ISERROR(SEARCH("B",U35)))</formula>
    </cfRule>
  </conditionalFormatting>
  <conditionalFormatting sqref="U38">
    <cfRule type="containsText" dxfId="387" priority="145" operator="containsText" text="M">
      <formula>NOT(ISERROR(SEARCH("M",U38)))</formula>
    </cfRule>
    <cfRule type="containsText" dxfId="386" priority="146" operator="containsText" text="K">
      <formula>NOT(ISERROR(SEARCH("K",U38)))</formula>
    </cfRule>
    <cfRule type="containsText" dxfId="385" priority="147" operator="containsText" text="H">
      <formula>NOT(ISERROR(SEARCH("H",U38)))</formula>
    </cfRule>
    <cfRule type="containsText" dxfId="384" priority="148" operator="containsText" text="B">
      <formula>NOT(ISERROR(SEARCH("B",U38)))</formula>
    </cfRule>
  </conditionalFormatting>
  <conditionalFormatting sqref="V98">
    <cfRule type="containsText" dxfId="383" priority="141" operator="containsText" text="M">
      <formula>NOT(ISERROR(SEARCH("M",V98)))</formula>
    </cfRule>
    <cfRule type="containsText" dxfId="382" priority="142" operator="containsText" text="K">
      <formula>NOT(ISERROR(SEARCH("K",V98)))</formula>
    </cfRule>
    <cfRule type="containsText" dxfId="381" priority="143" operator="containsText" text="H">
      <formula>NOT(ISERROR(SEARCH("H",V98)))</formula>
    </cfRule>
    <cfRule type="containsText" dxfId="380" priority="144" operator="containsText" text="B">
      <formula>NOT(ISERROR(SEARCH("B",V98)))</formula>
    </cfRule>
  </conditionalFormatting>
  <conditionalFormatting sqref="U149">
    <cfRule type="containsText" dxfId="379" priority="137" operator="containsText" text="M">
      <formula>NOT(ISERROR(SEARCH("M",U149)))</formula>
    </cfRule>
    <cfRule type="containsText" dxfId="378" priority="138" operator="containsText" text="K">
      <formula>NOT(ISERROR(SEARCH("K",U149)))</formula>
    </cfRule>
    <cfRule type="containsText" dxfId="377" priority="139" operator="containsText" text="H">
      <formula>NOT(ISERROR(SEARCH("H",U149)))</formula>
    </cfRule>
    <cfRule type="containsText" dxfId="376" priority="140" operator="containsText" text="B">
      <formula>NOT(ISERROR(SEARCH("B",U149)))</formula>
    </cfRule>
  </conditionalFormatting>
  <conditionalFormatting sqref="U155">
    <cfRule type="containsText" dxfId="375" priority="133" operator="containsText" text="M">
      <formula>NOT(ISERROR(SEARCH("M",U155)))</formula>
    </cfRule>
    <cfRule type="containsText" dxfId="374" priority="134" operator="containsText" text="K">
      <formula>NOT(ISERROR(SEARCH("K",U155)))</formula>
    </cfRule>
    <cfRule type="containsText" dxfId="373" priority="135" operator="containsText" text="H">
      <formula>NOT(ISERROR(SEARCH("H",U155)))</formula>
    </cfRule>
    <cfRule type="containsText" dxfId="372" priority="136" operator="containsText" text="B">
      <formula>NOT(ISERROR(SEARCH("B",U155)))</formula>
    </cfRule>
  </conditionalFormatting>
  <conditionalFormatting sqref="U157:U158">
    <cfRule type="containsText" dxfId="371" priority="129" operator="containsText" text="M">
      <formula>NOT(ISERROR(SEARCH("M",U157)))</formula>
    </cfRule>
    <cfRule type="containsText" dxfId="370" priority="130" operator="containsText" text="K">
      <formula>NOT(ISERROR(SEARCH("K",U157)))</formula>
    </cfRule>
    <cfRule type="containsText" dxfId="369" priority="131" operator="containsText" text="H">
      <formula>NOT(ISERROR(SEARCH("H",U157)))</formula>
    </cfRule>
    <cfRule type="containsText" dxfId="368" priority="132" operator="containsText" text="B">
      <formula>NOT(ISERROR(SEARCH("B",U157)))</formula>
    </cfRule>
  </conditionalFormatting>
  <conditionalFormatting sqref="V167 V165">
    <cfRule type="containsText" dxfId="367" priority="125" operator="containsText" text="M">
      <formula>NOT(ISERROR(SEARCH("M",V165)))</formula>
    </cfRule>
    <cfRule type="containsText" dxfId="366" priority="126" operator="containsText" text="K">
      <formula>NOT(ISERROR(SEARCH("K",V165)))</formula>
    </cfRule>
    <cfRule type="containsText" dxfId="365" priority="127" operator="containsText" text="H">
      <formula>NOT(ISERROR(SEARCH("H",V165)))</formula>
    </cfRule>
    <cfRule type="containsText" dxfId="364" priority="128" operator="containsText" text="B">
      <formula>NOT(ISERROR(SEARCH("B",V165)))</formula>
    </cfRule>
  </conditionalFormatting>
  <conditionalFormatting sqref="V175">
    <cfRule type="containsText" dxfId="363" priority="121" operator="containsText" text="M">
      <formula>NOT(ISERROR(SEARCH("M",V175)))</formula>
    </cfRule>
    <cfRule type="containsText" dxfId="362" priority="122" operator="containsText" text="K">
      <formula>NOT(ISERROR(SEARCH("K",V175)))</formula>
    </cfRule>
    <cfRule type="containsText" dxfId="361" priority="123" operator="containsText" text="H">
      <formula>NOT(ISERROR(SEARCH("H",V175)))</formula>
    </cfRule>
    <cfRule type="containsText" dxfId="360" priority="124" operator="containsText" text="B">
      <formula>NOT(ISERROR(SEARCH("B",V175)))</formula>
    </cfRule>
  </conditionalFormatting>
  <conditionalFormatting sqref="V186 U185:V185">
    <cfRule type="containsText" dxfId="359" priority="117" operator="containsText" text="M">
      <formula>NOT(ISERROR(SEARCH("M",U185)))</formula>
    </cfRule>
    <cfRule type="containsText" dxfId="358" priority="118" operator="containsText" text="K">
      <formula>NOT(ISERROR(SEARCH("K",U185)))</formula>
    </cfRule>
    <cfRule type="containsText" dxfId="357" priority="119" operator="containsText" text="H">
      <formula>NOT(ISERROR(SEARCH("H",U185)))</formula>
    </cfRule>
    <cfRule type="containsText" dxfId="356" priority="120" operator="containsText" text="B">
      <formula>NOT(ISERROR(SEARCH("B",U185)))</formula>
    </cfRule>
  </conditionalFormatting>
  <conditionalFormatting sqref="U192">
    <cfRule type="containsText" dxfId="355" priority="113" operator="containsText" text="M">
      <formula>NOT(ISERROR(SEARCH("M",U192)))</formula>
    </cfRule>
    <cfRule type="containsText" dxfId="354" priority="114" operator="containsText" text="K">
      <formula>NOT(ISERROR(SEARCH("K",U192)))</formula>
    </cfRule>
    <cfRule type="containsText" dxfId="353" priority="115" operator="containsText" text="H">
      <formula>NOT(ISERROR(SEARCH("H",U192)))</formula>
    </cfRule>
    <cfRule type="containsText" dxfId="352" priority="116" operator="containsText" text="B">
      <formula>NOT(ISERROR(SEARCH("B",U192)))</formula>
    </cfRule>
  </conditionalFormatting>
  <conditionalFormatting sqref="V200">
    <cfRule type="containsText" dxfId="351" priority="109" operator="containsText" text="M">
      <formula>NOT(ISERROR(SEARCH("M",V200)))</formula>
    </cfRule>
    <cfRule type="containsText" dxfId="350" priority="110" operator="containsText" text="K">
      <formula>NOT(ISERROR(SEARCH("K",V200)))</formula>
    </cfRule>
    <cfRule type="containsText" dxfId="349" priority="111" operator="containsText" text="H">
      <formula>NOT(ISERROR(SEARCH("H",V200)))</formula>
    </cfRule>
    <cfRule type="containsText" dxfId="348" priority="112" operator="containsText" text="B">
      <formula>NOT(ISERROR(SEARCH("B",V200)))</formula>
    </cfRule>
  </conditionalFormatting>
  <conditionalFormatting sqref="U201:V201">
    <cfRule type="containsText" dxfId="347" priority="105" operator="containsText" text="M">
      <formula>NOT(ISERROR(SEARCH("M",U201)))</formula>
    </cfRule>
    <cfRule type="containsText" dxfId="346" priority="106" operator="containsText" text="K">
      <formula>NOT(ISERROR(SEARCH("K",U201)))</formula>
    </cfRule>
    <cfRule type="containsText" dxfId="345" priority="107" operator="containsText" text="H">
      <formula>NOT(ISERROR(SEARCH("H",U201)))</formula>
    </cfRule>
    <cfRule type="containsText" dxfId="344" priority="108" operator="containsText" text="B">
      <formula>NOT(ISERROR(SEARCH("B",U201)))</formula>
    </cfRule>
  </conditionalFormatting>
  <conditionalFormatting sqref="U203:V203">
    <cfRule type="containsText" dxfId="343" priority="101" operator="containsText" text="M">
      <formula>NOT(ISERROR(SEARCH("M",U203)))</formula>
    </cfRule>
    <cfRule type="containsText" dxfId="342" priority="102" operator="containsText" text="K">
      <formula>NOT(ISERROR(SEARCH("K",U203)))</formula>
    </cfRule>
    <cfRule type="containsText" dxfId="341" priority="103" operator="containsText" text="H">
      <formula>NOT(ISERROR(SEARCH("H",U203)))</formula>
    </cfRule>
    <cfRule type="containsText" dxfId="340" priority="104" operator="containsText" text="B">
      <formula>NOT(ISERROR(SEARCH("B",U203)))</formula>
    </cfRule>
  </conditionalFormatting>
  <conditionalFormatting sqref="V212:V213">
    <cfRule type="containsText" dxfId="339" priority="97" operator="containsText" text="M">
      <formula>NOT(ISERROR(SEARCH("M",V212)))</formula>
    </cfRule>
    <cfRule type="containsText" dxfId="338" priority="98" operator="containsText" text="K">
      <formula>NOT(ISERROR(SEARCH("K",V212)))</formula>
    </cfRule>
    <cfRule type="containsText" dxfId="337" priority="99" operator="containsText" text="H">
      <formula>NOT(ISERROR(SEARCH("H",V212)))</formula>
    </cfRule>
    <cfRule type="containsText" dxfId="336" priority="100" operator="containsText" text="B">
      <formula>NOT(ISERROR(SEARCH("B",V212)))</formula>
    </cfRule>
  </conditionalFormatting>
  <conditionalFormatting sqref="U212:U213">
    <cfRule type="containsText" dxfId="335" priority="93" operator="containsText" text="M">
      <formula>NOT(ISERROR(SEARCH("M",U212)))</formula>
    </cfRule>
    <cfRule type="containsText" dxfId="334" priority="94" operator="containsText" text="K">
      <formula>NOT(ISERROR(SEARCH("K",U212)))</formula>
    </cfRule>
    <cfRule type="containsText" dxfId="333" priority="95" operator="containsText" text="H">
      <formula>NOT(ISERROR(SEARCH("H",U212)))</formula>
    </cfRule>
    <cfRule type="containsText" dxfId="332" priority="96" operator="containsText" text="B">
      <formula>NOT(ISERROR(SEARCH("B",U212)))</formula>
    </cfRule>
  </conditionalFormatting>
  <conditionalFormatting sqref="U216:U217">
    <cfRule type="containsText" dxfId="331" priority="89" operator="containsText" text="M">
      <formula>NOT(ISERROR(SEARCH("M",U216)))</formula>
    </cfRule>
    <cfRule type="containsText" dxfId="330" priority="90" operator="containsText" text="K">
      <formula>NOT(ISERROR(SEARCH("K",U216)))</formula>
    </cfRule>
    <cfRule type="containsText" dxfId="329" priority="91" operator="containsText" text="H">
      <formula>NOT(ISERROR(SEARCH("H",U216)))</formula>
    </cfRule>
    <cfRule type="containsText" dxfId="328" priority="92" operator="containsText" text="B">
      <formula>NOT(ISERROR(SEARCH("B",U216)))</formula>
    </cfRule>
  </conditionalFormatting>
  <conditionalFormatting sqref="V216:V218">
    <cfRule type="containsText" dxfId="327" priority="85" operator="containsText" text="M">
      <formula>NOT(ISERROR(SEARCH("M",V216)))</formula>
    </cfRule>
    <cfRule type="containsText" dxfId="326" priority="86" operator="containsText" text="K">
      <formula>NOT(ISERROR(SEARCH("K",V216)))</formula>
    </cfRule>
    <cfRule type="containsText" dxfId="325" priority="87" operator="containsText" text="H">
      <formula>NOT(ISERROR(SEARCH("H",V216)))</formula>
    </cfRule>
    <cfRule type="containsText" dxfId="324" priority="88" operator="containsText" text="B">
      <formula>NOT(ISERROR(SEARCH("B",V216)))</formula>
    </cfRule>
  </conditionalFormatting>
  <conditionalFormatting sqref="U220:V220">
    <cfRule type="containsText" dxfId="323" priority="81" operator="containsText" text="M">
      <formula>NOT(ISERROR(SEARCH("M",U220)))</formula>
    </cfRule>
    <cfRule type="containsText" dxfId="322" priority="82" operator="containsText" text="K">
      <formula>NOT(ISERROR(SEARCH("K",U220)))</formula>
    </cfRule>
    <cfRule type="containsText" dxfId="321" priority="83" operator="containsText" text="H">
      <formula>NOT(ISERROR(SEARCH("H",U220)))</formula>
    </cfRule>
    <cfRule type="containsText" dxfId="320" priority="84" operator="containsText" text="B">
      <formula>NOT(ISERROR(SEARCH("B",U220)))</formula>
    </cfRule>
  </conditionalFormatting>
  <conditionalFormatting sqref="V222 U222:U223">
    <cfRule type="containsText" dxfId="319" priority="77" operator="containsText" text="M">
      <formula>NOT(ISERROR(SEARCH("M",U222)))</formula>
    </cfRule>
    <cfRule type="containsText" dxfId="318" priority="78" operator="containsText" text="K">
      <formula>NOT(ISERROR(SEARCH("K",U222)))</formula>
    </cfRule>
    <cfRule type="containsText" dxfId="317" priority="79" operator="containsText" text="H">
      <formula>NOT(ISERROR(SEARCH("H",U222)))</formula>
    </cfRule>
    <cfRule type="containsText" dxfId="316" priority="80" operator="containsText" text="B">
      <formula>NOT(ISERROR(SEARCH("B",U222)))</formula>
    </cfRule>
  </conditionalFormatting>
  <conditionalFormatting sqref="U233:V233">
    <cfRule type="containsText" dxfId="315" priority="73" operator="containsText" text="M">
      <formula>NOT(ISERROR(SEARCH("M",U233)))</formula>
    </cfRule>
    <cfRule type="containsText" dxfId="314" priority="74" operator="containsText" text="K">
      <formula>NOT(ISERROR(SEARCH("K",U233)))</formula>
    </cfRule>
    <cfRule type="containsText" dxfId="313" priority="75" operator="containsText" text="H">
      <formula>NOT(ISERROR(SEARCH("H",U233)))</formula>
    </cfRule>
    <cfRule type="containsText" dxfId="312" priority="76" operator="containsText" text="B">
      <formula>NOT(ISERROR(SEARCH("B",U233)))</formula>
    </cfRule>
  </conditionalFormatting>
  <conditionalFormatting sqref="U239:V239">
    <cfRule type="containsText" dxfId="311" priority="69" operator="containsText" text="M">
      <formula>NOT(ISERROR(SEARCH("M",U239)))</formula>
    </cfRule>
    <cfRule type="containsText" dxfId="310" priority="70" operator="containsText" text="K">
      <formula>NOT(ISERROR(SEARCH("K",U239)))</formula>
    </cfRule>
    <cfRule type="containsText" dxfId="309" priority="71" operator="containsText" text="H">
      <formula>NOT(ISERROR(SEARCH("H",U239)))</formula>
    </cfRule>
    <cfRule type="containsText" dxfId="308" priority="72" operator="containsText" text="B">
      <formula>NOT(ISERROR(SEARCH("B",U239)))</formula>
    </cfRule>
  </conditionalFormatting>
  <conditionalFormatting sqref="V327">
    <cfRule type="containsText" dxfId="307" priority="65" operator="containsText" text="M">
      <formula>NOT(ISERROR(SEARCH("M",V327)))</formula>
    </cfRule>
    <cfRule type="containsText" dxfId="306" priority="66" operator="containsText" text="K">
      <formula>NOT(ISERROR(SEARCH("K",V327)))</formula>
    </cfRule>
    <cfRule type="containsText" dxfId="305" priority="67" operator="containsText" text="H">
      <formula>NOT(ISERROR(SEARCH("H",V327)))</formula>
    </cfRule>
    <cfRule type="containsText" dxfId="304" priority="68" operator="containsText" text="B">
      <formula>NOT(ISERROR(SEARCH("B",V327)))</formula>
    </cfRule>
  </conditionalFormatting>
  <conditionalFormatting sqref="V417">
    <cfRule type="containsText" dxfId="303" priority="21" operator="containsText" text="M">
      <formula>NOT(ISERROR(SEARCH("M",V417)))</formula>
    </cfRule>
    <cfRule type="containsText" dxfId="302" priority="22" operator="containsText" text="K">
      <formula>NOT(ISERROR(SEARCH("K",V417)))</formula>
    </cfRule>
    <cfRule type="containsText" dxfId="301" priority="23" operator="containsText" text="H">
      <formula>NOT(ISERROR(SEARCH("H",V417)))</formula>
    </cfRule>
    <cfRule type="containsText" dxfId="300" priority="24" operator="containsText" text="B">
      <formula>NOT(ISERROR(SEARCH("B",V417)))</formula>
    </cfRule>
  </conditionalFormatting>
  <conditionalFormatting sqref="U340:U341 U336:U337">
    <cfRule type="containsText" dxfId="299" priority="61" operator="containsText" text="M">
      <formula>NOT(ISERROR(SEARCH("M",U336)))</formula>
    </cfRule>
    <cfRule type="containsText" dxfId="298" priority="62" operator="containsText" text="K">
      <formula>NOT(ISERROR(SEARCH("K",U336)))</formula>
    </cfRule>
    <cfRule type="containsText" dxfId="297" priority="63" operator="containsText" text="H">
      <formula>NOT(ISERROR(SEARCH("H",U336)))</formula>
    </cfRule>
    <cfRule type="containsText" dxfId="296" priority="64" operator="containsText" text="B">
      <formula>NOT(ISERROR(SEARCH("B",U336)))</formula>
    </cfRule>
  </conditionalFormatting>
  <conditionalFormatting sqref="U352:V353 U345">
    <cfRule type="containsText" dxfId="295" priority="57" operator="containsText" text="M">
      <formula>NOT(ISERROR(SEARCH("M",U345)))</formula>
    </cfRule>
    <cfRule type="containsText" dxfId="294" priority="58" operator="containsText" text="K">
      <formula>NOT(ISERROR(SEARCH("K",U345)))</formula>
    </cfRule>
    <cfRule type="containsText" dxfId="293" priority="59" operator="containsText" text="H">
      <formula>NOT(ISERROR(SEARCH("H",U345)))</formula>
    </cfRule>
    <cfRule type="containsText" dxfId="292" priority="60" operator="containsText" text="B">
      <formula>NOT(ISERROR(SEARCH("B",U345)))</formula>
    </cfRule>
  </conditionalFormatting>
  <conditionalFormatting sqref="V358 U357:U358">
    <cfRule type="containsText" dxfId="291" priority="53" operator="containsText" text="M">
      <formula>NOT(ISERROR(SEARCH("M",U357)))</formula>
    </cfRule>
    <cfRule type="containsText" dxfId="290" priority="54" operator="containsText" text="K">
      <formula>NOT(ISERROR(SEARCH("K",U357)))</formula>
    </cfRule>
    <cfRule type="containsText" dxfId="289" priority="55" operator="containsText" text="H">
      <formula>NOT(ISERROR(SEARCH("H",U357)))</formula>
    </cfRule>
    <cfRule type="containsText" dxfId="288" priority="56" operator="containsText" text="B">
      <formula>NOT(ISERROR(SEARCH("B",U357)))</formula>
    </cfRule>
  </conditionalFormatting>
  <conditionalFormatting sqref="U382">
    <cfRule type="containsText" dxfId="287" priority="49" operator="containsText" text="M">
      <formula>NOT(ISERROR(SEARCH("M",U382)))</formula>
    </cfRule>
    <cfRule type="containsText" dxfId="286" priority="50" operator="containsText" text="K">
      <formula>NOT(ISERROR(SEARCH("K",U382)))</formula>
    </cfRule>
    <cfRule type="containsText" dxfId="285" priority="51" operator="containsText" text="H">
      <formula>NOT(ISERROR(SEARCH("H",U382)))</formula>
    </cfRule>
    <cfRule type="containsText" dxfId="284" priority="52" operator="containsText" text="B">
      <formula>NOT(ISERROR(SEARCH("B",U382)))</formula>
    </cfRule>
  </conditionalFormatting>
  <conditionalFormatting sqref="U27">
    <cfRule type="containsText" dxfId="283" priority="45" operator="containsText" text="M">
      <formula>NOT(ISERROR(SEARCH("M",U27)))</formula>
    </cfRule>
    <cfRule type="containsText" dxfId="282" priority="46" operator="containsText" text="K">
      <formula>NOT(ISERROR(SEARCH("K",U27)))</formula>
    </cfRule>
    <cfRule type="containsText" dxfId="281" priority="47" operator="containsText" text="H">
      <formula>NOT(ISERROR(SEARCH("H",U27)))</formula>
    </cfRule>
    <cfRule type="containsText" dxfId="280" priority="48" operator="containsText" text="B">
      <formula>NOT(ISERROR(SEARCH("B",U27)))</formula>
    </cfRule>
  </conditionalFormatting>
  <conditionalFormatting sqref="U279">
    <cfRule type="containsText" dxfId="279" priority="41" operator="containsText" text="M">
      <formula>NOT(ISERROR(SEARCH("M",U279)))</formula>
    </cfRule>
    <cfRule type="containsText" dxfId="278" priority="42" operator="containsText" text="K">
      <formula>NOT(ISERROR(SEARCH("K",U279)))</formula>
    </cfRule>
    <cfRule type="containsText" dxfId="277" priority="43" operator="containsText" text="H">
      <formula>NOT(ISERROR(SEARCH("H",U279)))</formula>
    </cfRule>
    <cfRule type="containsText" dxfId="276" priority="44" operator="containsText" text="B">
      <formula>NOT(ISERROR(SEARCH("B",U279)))</formula>
    </cfRule>
  </conditionalFormatting>
  <conditionalFormatting sqref="V382">
    <cfRule type="containsText" dxfId="275" priority="37" operator="containsText" text="M">
      <formula>NOT(ISERROR(SEARCH("M",V382)))</formula>
    </cfRule>
    <cfRule type="containsText" dxfId="274" priority="38" operator="containsText" text="K">
      <formula>NOT(ISERROR(SEARCH("K",V382)))</formula>
    </cfRule>
    <cfRule type="containsText" dxfId="273" priority="39" operator="containsText" text="H">
      <formula>NOT(ISERROR(SEARCH("H",V382)))</formula>
    </cfRule>
    <cfRule type="containsText" dxfId="272" priority="40" operator="containsText" text="B">
      <formula>NOT(ISERROR(SEARCH("B",V382)))</formula>
    </cfRule>
  </conditionalFormatting>
  <conditionalFormatting sqref="V401">
    <cfRule type="containsText" dxfId="271" priority="33" operator="containsText" text="M">
      <formula>NOT(ISERROR(SEARCH("M",V401)))</formula>
    </cfRule>
    <cfRule type="containsText" dxfId="270" priority="34" operator="containsText" text="K">
      <formula>NOT(ISERROR(SEARCH("K",V401)))</formula>
    </cfRule>
    <cfRule type="containsText" dxfId="269" priority="35" operator="containsText" text="H">
      <formula>NOT(ISERROR(SEARCH("H",V401)))</formula>
    </cfRule>
    <cfRule type="containsText" dxfId="268" priority="36" operator="containsText" text="B">
      <formula>NOT(ISERROR(SEARCH("B",V401)))</formula>
    </cfRule>
  </conditionalFormatting>
  <conditionalFormatting sqref="U406">
    <cfRule type="containsText" dxfId="267" priority="29" operator="containsText" text="M">
      <formula>NOT(ISERROR(SEARCH("M",U406)))</formula>
    </cfRule>
    <cfRule type="containsText" dxfId="266" priority="30" operator="containsText" text="K">
      <formula>NOT(ISERROR(SEARCH("K",U406)))</formula>
    </cfRule>
    <cfRule type="containsText" dxfId="265" priority="31" operator="containsText" text="H">
      <formula>NOT(ISERROR(SEARCH("H",U406)))</formula>
    </cfRule>
    <cfRule type="containsText" dxfId="264" priority="32" operator="containsText" text="B">
      <formula>NOT(ISERROR(SEARCH("B",U406)))</formula>
    </cfRule>
  </conditionalFormatting>
  <conditionalFormatting sqref="U407">
    <cfRule type="containsText" dxfId="263" priority="25" operator="containsText" text="M">
      <formula>NOT(ISERROR(SEARCH("M",U407)))</formula>
    </cfRule>
    <cfRule type="containsText" dxfId="262" priority="26" operator="containsText" text="K">
      <formula>NOT(ISERROR(SEARCH("K",U407)))</formula>
    </cfRule>
    <cfRule type="containsText" dxfId="261" priority="27" operator="containsText" text="H">
      <formula>NOT(ISERROR(SEARCH("H",U407)))</formula>
    </cfRule>
    <cfRule type="containsText" dxfId="260" priority="28" operator="containsText" text="B">
      <formula>NOT(ISERROR(SEARCH("B",U407)))</formula>
    </cfRule>
  </conditionalFormatting>
  <conditionalFormatting sqref="U37">
    <cfRule type="containsText" dxfId="259" priority="17" operator="containsText" text="M">
      <formula>NOT(ISERROR(SEARCH("M",U37)))</formula>
    </cfRule>
    <cfRule type="containsText" dxfId="258" priority="18" operator="containsText" text="K">
      <formula>NOT(ISERROR(SEARCH("K",U37)))</formula>
    </cfRule>
    <cfRule type="containsText" dxfId="257" priority="19" operator="containsText" text="H">
      <formula>NOT(ISERROR(SEARCH("H",U37)))</formula>
    </cfRule>
    <cfRule type="containsText" dxfId="256" priority="20" operator="containsText" text="B">
      <formula>NOT(ISERROR(SEARCH("B",U37)))</formula>
    </cfRule>
  </conditionalFormatting>
  <conditionalFormatting sqref="V14">
    <cfRule type="containsText" dxfId="255" priority="13" operator="containsText" text="M">
      <formula>NOT(ISERROR(SEARCH("M",V14)))</formula>
    </cfRule>
    <cfRule type="containsText" dxfId="254" priority="14" operator="containsText" text="K">
      <formula>NOT(ISERROR(SEARCH("K",V14)))</formula>
    </cfRule>
    <cfRule type="containsText" dxfId="253" priority="15" operator="containsText" text="H">
      <formula>NOT(ISERROR(SEARCH("H",V14)))</formula>
    </cfRule>
    <cfRule type="containsText" dxfId="252" priority="16" operator="containsText" text="B">
      <formula>NOT(ISERROR(SEARCH("B",V14)))</formula>
    </cfRule>
  </conditionalFormatting>
  <conditionalFormatting sqref="U15">
    <cfRule type="containsText" dxfId="251" priority="9" operator="containsText" text="M">
      <formula>NOT(ISERROR(SEARCH("M",U15)))</formula>
    </cfRule>
    <cfRule type="containsText" dxfId="250" priority="10" operator="containsText" text="K">
      <formula>NOT(ISERROR(SEARCH("K",U15)))</formula>
    </cfRule>
    <cfRule type="containsText" dxfId="249" priority="11" operator="containsText" text="H">
      <formula>NOT(ISERROR(SEARCH("H",U15)))</formula>
    </cfRule>
    <cfRule type="containsText" dxfId="248" priority="12" operator="containsText" text="B">
      <formula>NOT(ISERROR(SEARCH("B",U15)))</formula>
    </cfRule>
  </conditionalFormatting>
  <conditionalFormatting sqref="V230">
    <cfRule type="containsText" dxfId="247" priority="5" operator="containsText" text="M">
      <formula>NOT(ISERROR(SEARCH("M",V230)))</formula>
    </cfRule>
    <cfRule type="containsText" dxfId="246" priority="6" operator="containsText" text="K">
      <formula>NOT(ISERROR(SEARCH("K",V230)))</formula>
    </cfRule>
    <cfRule type="containsText" dxfId="245" priority="7" operator="containsText" text="H">
      <formula>NOT(ISERROR(SEARCH("H",V230)))</formula>
    </cfRule>
    <cfRule type="containsText" dxfId="244" priority="8" operator="containsText" text="B">
      <formula>NOT(ISERROR(SEARCH("B",V230)))</formula>
    </cfRule>
  </conditionalFormatting>
  <conditionalFormatting sqref="V279">
    <cfRule type="containsText" dxfId="243" priority="1" operator="containsText" text="M">
      <formula>NOT(ISERROR(SEARCH("M",V279)))</formula>
    </cfRule>
    <cfRule type="containsText" dxfId="242" priority="2" operator="containsText" text="K">
      <formula>NOT(ISERROR(SEARCH("K",V279)))</formula>
    </cfRule>
    <cfRule type="containsText" dxfId="241" priority="3" operator="containsText" text="H">
      <formula>NOT(ISERROR(SEARCH("H",V279)))</formula>
    </cfRule>
    <cfRule type="containsText" dxfId="240" priority="4" operator="containsText" text="B">
      <formula>NOT(ISERROR(SEARCH("B",V279)))</formula>
    </cfRule>
  </conditionalFormatting>
  <printOptions horizontalCentered="1"/>
  <pageMargins left="0.2" right="0" top="0.25" bottom="0.25" header="0" footer="0"/>
  <pageSetup paperSize="9" scale="34" orientation="landscape" r:id="rId1"/>
  <rowBreaks count="10" manualBreakCount="10">
    <brk id="46" min="4" max="23" man="1"/>
    <brk id="72" min="4" max="23" man="1"/>
    <brk id="124" min="4" max="23" man="1"/>
    <brk id="149" min="4" max="23" man="1"/>
    <brk id="176" min="4" max="23" man="1"/>
    <brk id="256" min="4" max="23" man="1"/>
    <brk id="296" min="4" max="23" man="1"/>
    <brk id="328" min="4" max="23" man="1"/>
    <brk id="360" min="4" max="23" man="1"/>
    <brk id="399" min="4" max="2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BC81"/>
  <sheetViews>
    <sheetView view="pageBreakPreview" topLeftCell="A20" zoomScale="58" zoomScaleNormal="58" zoomScaleSheetLayoutView="58" workbookViewId="0">
      <selection activeCell="I20" sqref="I20"/>
    </sheetView>
  </sheetViews>
  <sheetFormatPr defaultColWidth="10.875" defaultRowHeight="18"/>
  <cols>
    <col min="1" max="1" width="14.5" style="1" customWidth="1"/>
    <col min="2" max="2" width="10.875" style="340" hidden="1" customWidth="1"/>
    <col min="3" max="3" width="21.375" style="340" hidden="1" customWidth="1"/>
    <col min="4" max="4" width="18.625" style="340" hidden="1" customWidth="1"/>
    <col min="5" max="5" width="11" style="442" hidden="1" customWidth="1"/>
    <col min="6" max="6" width="11" style="442" customWidth="1"/>
    <col min="7" max="7" width="50.625" style="340" customWidth="1"/>
    <col min="8" max="8" width="18.625" style="340" customWidth="1"/>
    <col min="9" max="9" width="20.875" style="340" customWidth="1"/>
    <col min="10" max="10" width="20.875" style="340" hidden="1" customWidth="1"/>
    <col min="11" max="11" width="15.125" style="340" customWidth="1"/>
    <col min="12" max="12" width="18.375" style="442" customWidth="1"/>
    <col min="13" max="13" width="15.125" style="340" customWidth="1"/>
    <col min="14" max="14" width="18.125" style="442" customWidth="1"/>
    <col min="15" max="15" width="17" style="340" customWidth="1"/>
    <col min="16" max="16" width="18.375" style="442" customWidth="1"/>
    <col min="17" max="17" width="15.625" style="442" customWidth="1"/>
    <col min="18" max="18" width="19.625" style="442" customWidth="1"/>
    <col min="19" max="20" width="16.625" style="340" customWidth="1"/>
    <col min="21" max="21" width="19.375" style="442" customWidth="1"/>
    <col min="22" max="22" width="17.875" style="340" customWidth="1"/>
    <col min="23" max="23" width="16.875" style="340" hidden="1" customWidth="1"/>
    <col min="24" max="24" width="20.375" style="445" customWidth="1"/>
    <col min="25" max="25" width="92.875" style="425" customWidth="1"/>
    <col min="26" max="32" width="10.875" style="1"/>
    <col min="33" max="45" width="6" style="1" customWidth="1"/>
    <col min="46" max="55" width="10.875" style="1"/>
    <col min="56" max="16384" width="10.875" style="340"/>
  </cols>
  <sheetData>
    <row r="1" spans="1:55" s="1" customFormat="1" ht="29.1" customHeight="1">
      <c r="E1" s="2"/>
      <c r="F1" s="472" t="s">
        <v>1066</v>
      </c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3"/>
      <c r="Z1" s="3"/>
    </row>
    <row r="2" spans="1:55" s="1" customFormat="1" ht="24" customHeight="1">
      <c r="E2" s="2"/>
      <c r="F2" s="472" t="s">
        <v>1</v>
      </c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3"/>
      <c r="Z2" s="3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</row>
    <row r="3" spans="1:55" s="1" customFormat="1" ht="24" customHeight="1">
      <c r="E3" s="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3"/>
      <c r="Z3" s="3"/>
      <c r="AE3" s="302" t="s">
        <v>1067</v>
      </c>
      <c r="AF3" s="302"/>
      <c r="AG3" s="303" t="s">
        <v>29</v>
      </c>
      <c r="AH3" s="304" t="s">
        <v>1068</v>
      </c>
      <c r="AI3" s="302"/>
      <c r="AJ3" s="302"/>
      <c r="AK3" s="302"/>
      <c r="AL3" s="305" t="s">
        <v>39</v>
      </c>
      <c r="AM3" s="304" t="s">
        <v>1069</v>
      </c>
      <c r="AN3" s="302"/>
      <c r="AO3" s="302"/>
      <c r="AP3" s="302"/>
      <c r="AQ3" s="306" t="s">
        <v>40</v>
      </c>
      <c r="AR3" s="304" t="s">
        <v>1070</v>
      </c>
      <c r="AS3" s="302"/>
      <c r="AT3" s="302"/>
    </row>
    <row r="4" spans="1:55" s="1" customFormat="1" ht="24" customHeight="1">
      <c r="E4" s="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W4" s="5"/>
      <c r="X4" s="5"/>
      <c r="Y4" s="3"/>
      <c r="Z4" s="3"/>
    </row>
    <row r="5" spans="1:55" s="1" customFormat="1" ht="18.75" thickBot="1">
      <c r="E5" s="2"/>
      <c r="F5" s="2"/>
      <c r="L5" s="2"/>
      <c r="N5" s="2"/>
      <c r="P5" s="2"/>
      <c r="Q5" s="2"/>
      <c r="R5" s="2"/>
      <c r="U5" s="2"/>
      <c r="X5" s="6"/>
      <c r="Y5" s="7"/>
    </row>
    <row r="6" spans="1:55" s="307" customFormat="1" ht="72" customHeight="1">
      <c r="A6" s="5"/>
      <c r="B6" s="491" t="s">
        <v>2</v>
      </c>
      <c r="C6" s="493" t="s">
        <v>3</v>
      </c>
      <c r="D6" s="493" t="s">
        <v>4</v>
      </c>
      <c r="E6" s="495" t="s">
        <v>1071</v>
      </c>
      <c r="F6" s="497" t="s">
        <v>1072</v>
      </c>
      <c r="G6" s="499" t="s">
        <v>6</v>
      </c>
      <c r="H6" s="499" t="s">
        <v>7</v>
      </c>
      <c r="I6" s="501" t="s">
        <v>8</v>
      </c>
      <c r="J6" s="501" t="s">
        <v>1073</v>
      </c>
      <c r="K6" s="505" t="s">
        <v>10</v>
      </c>
      <c r="L6" s="506"/>
      <c r="M6" s="506"/>
      <c r="N6" s="506"/>
      <c r="O6" s="506"/>
      <c r="P6" s="506"/>
      <c r="Q6" s="506"/>
      <c r="R6" s="506"/>
      <c r="S6" s="506"/>
      <c r="T6" s="507"/>
      <c r="U6" s="510" t="s">
        <v>11</v>
      </c>
      <c r="V6" s="513" t="s">
        <v>1074</v>
      </c>
      <c r="W6" s="513" t="s">
        <v>13</v>
      </c>
      <c r="X6" s="516" t="s">
        <v>14</v>
      </c>
      <c r="Y6" s="479" t="s">
        <v>1137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2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s="307" customFormat="1" ht="36.950000000000003" customHeight="1">
      <c r="A7" s="5"/>
      <c r="B7" s="492"/>
      <c r="C7" s="494"/>
      <c r="D7" s="494"/>
      <c r="E7" s="496"/>
      <c r="F7" s="498"/>
      <c r="G7" s="500"/>
      <c r="H7" s="500"/>
      <c r="I7" s="502"/>
      <c r="J7" s="502"/>
      <c r="K7" s="478">
        <v>2018</v>
      </c>
      <c r="L7" s="478"/>
      <c r="M7" s="478">
        <v>2019</v>
      </c>
      <c r="N7" s="478"/>
      <c r="O7" s="478">
        <v>2020</v>
      </c>
      <c r="P7" s="478"/>
      <c r="Q7" s="489">
        <v>2021</v>
      </c>
      <c r="R7" s="490"/>
      <c r="S7" s="489">
        <v>2022</v>
      </c>
      <c r="T7" s="490"/>
      <c r="U7" s="511"/>
      <c r="V7" s="514"/>
      <c r="W7" s="514"/>
      <c r="X7" s="517"/>
      <c r="Y7" s="480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</row>
    <row r="8" spans="1:55" s="307" customFormat="1" ht="36.950000000000003" customHeight="1">
      <c r="A8" s="5"/>
      <c r="B8" s="308"/>
      <c r="C8" s="309"/>
      <c r="D8" s="309"/>
      <c r="E8" s="310"/>
      <c r="F8" s="311"/>
      <c r="G8" s="312"/>
      <c r="H8" s="312"/>
      <c r="I8" s="313">
        <v>2017</v>
      </c>
      <c r="J8" s="314">
        <v>2020</v>
      </c>
      <c r="K8" s="13" t="s">
        <v>15</v>
      </c>
      <c r="L8" s="13" t="s">
        <v>16</v>
      </c>
      <c r="M8" s="13" t="s">
        <v>15</v>
      </c>
      <c r="N8" s="13" t="s">
        <v>16</v>
      </c>
      <c r="O8" s="13" t="s">
        <v>15</v>
      </c>
      <c r="P8" s="13" t="s">
        <v>16</v>
      </c>
      <c r="Q8" s="13" t="s">
        <v>15</v>
      </c>
      <c r="R8" s="13" t="s">
        <v>16</v>
      </c>
      <c r="S8" s="13" t="s">
        <v>15</v>
      </c>
      <c r="T8" s="13" t="s">
        <v>16</v>
      </c>
      <c r="U8" s="512"/>
      <c r="V8" s="515"/>
      <c r="W8" s="515"/>
      <c r="X8" s="518"/>
      <c r="Y8" s="481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</row>
    <row r="9" spans="1:55" s="328" customFormat="1" ht="18" customHeight="1" thickBot="1">
      <c r="A9" s="315"/>
      <c r="B9" s="316"/>
      <c r="C9" s="317"/>
      <c r="D9" s="317"/>
      <c r="E9" s="318"/>
      <c r="F9" s="319">
        <v>1</v>
      </c>
      <c r="G9" s="320">
        <v>2</v>
      </c>
      <c r="H9" s="320">
        <v>3</v>
      </c>
      <c r="I9" s="321">
        <v>4</v>
      </c>
      <c r="J9" s="321"/>
      <c r="K9" s="322">
        <v>5</v>
      </c>
      <c r="L9" s="322">
        <v>6</v>
      </c>
      <c r="M9" s="322">
        <v>7</v>
      </c>
      <c r="N9" s="322">
        <v>8</v>
      </c>
      <c r="O9" s="323">
        <v>9</v>
      </c>
      <c r="P9" s="323">
        <v>10</v>
      </c>
      <c r="Q9" s="324">
        <v>11</v>
      </c>
      <c r="R9" s="324">
        <v>12</v>
      </c>
      <c r="S9" s="324">
        <v>13</v>
      </c>
      <c r="T9" s="324">
        <v>14</v>
      </c>
      <c r="U9" s="324">
        <v>15</v>
      </c>
      <c r="V9" s="325">
        <v>16</v>
      </c>
      <c r="W9" s="325">
        <v>17</v>
      </c>
      <c r="X9" s="326">
        <v>17</v>
      </c>
      <c r="Y9" s="327">
        <v>18</v>
      </c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</row>
    <row r="10" spans="1:55" ht="41.1" hidden="1" customHeight="1" thickTop="1">
      <c r="B10" s="329" t="s">
        <v>243</v>
      </c>
      <c r="C10" s="330" t="s">
        <v>958</v>
      </c>
      <c r="D10" s="331" t="s">
        <v>967</v>
      </c>
      <c r="E10" s="332" t="s">
        <v>101</v>
      </c>
      <c r="F10" s="333">
        <v>1</v>
      </c>
      <c r="G10" s="334" t="s">
        <v>968</v>
      </c>
      <c r="H10" s="335" t="s">
        <v>969</v>
      </c>
      <c r="I10" s="336" t="s">
        <v>970</v>
      </c>
      <c r="J10" s="336"/>
      <c r="K10" s="336" t="s">
        <v>970</v>
      </c>
      <c r="L10" s="336" t="s">
        <v>970</v>
      </c>
      <c r="M10" s="336" t="s">
        <v>970</v>
      </c>
      <c r="N10" s="336" t="s">
        <v>970</v>
      </c>
      <c r="O10" s="336" t="s">
        <v>970</v>
      </c>
      <c r="P10" s="336" t="s">
        <v>970</v>
      </c>
      <c r="Q10" s="336" t="s">
        <v>970</v>
      </c>
      <c r="R10" s="354" t="s">
        <v>149</v>
      </c>
      <c r="S10" s="336" t="s">
        <v>970</v>
      </c>
      <c r="T10" s="336"/>
      <c r="U10" s="336" t="s">
        <v>970</v>
      </c>
      <c r="V10" s="337" t="s">
        <v>39</v>
      </c>
      <c r="W10" s="337" t="s">
        <v>39</v>
      </c>
      <c r="X10" s="338" t="s">
        <v>971</v>
      </c>
      <c r="Y10" s="339"/>
    </row>
    <row r="11" spans="1:55" ht="41.1" customHeight="1" thickTop="1">
      <c r="B11" s="341" t="s">
        <v>1075</v>
      </c>
      <c r="C11" s="342"/>
      <c r="D11" s="343"/>
      <c r="E11" s="344" t="s">
        <v>1076</v>
      </c>
      <c r="F11" s="345">
        <v>2</v>
      </c>
      <c r="G11" s="346" t="s">
        <v>1077</v>
      </c>
      <c r="H11" s="347" t="s">
        <v>554</v>
      </c>
      <c r="I11" s="348"/>
      <c r="J11" s="348"/>
      <c r="K11" s="348" t="s">
        <v>1078</v>
      </c>
      <c r="L11" s="348" t="s">
        <v>1079</v>
      </c>
      <c r="M11" s="348" t="s">
        <v>1079</v>
      </c>
      <c r="N11" s="348" t="s">
        <v>40</v>
      </c>
      <c r="O11" s="349" t="s">
        <v>1079</v>
      </c>
      <c r="P11" s="350" t="s">
        <v>40</v>
      </c>
      <c r="Q11" s="348" t="s">
        <v>1080</v>
      </c>
      <c r="R11" s="469" t="s">
        <v>149</v>
      </c>
      <c r="S11" s="348" t="s">
        <v>1081</v>
      </c>
      <c r="T11" s="348"/>
      <c r="U11" s="348" t="s">
        <v>1081</v>
      </c>
      <c r="V11" s="337" t="s">
        <v>29</v>
      </c>
      <c r="W11" s="337" t="s">
        <v>29</v>
      </c>
      <c r="X11" s="351" t="s">
        <v>1082</v>
      </c>
      <c r="Y11" s="90"/>
    </row>
    <row r="12" spans="1:55" ht="41.1" hidden="1" customHeight="1">
      <c r="B12" s="341" t="s">
        <v>1075</v>
      </c>
      <c r="C12" s="342"/>
      <c r="D12" s="343"/>
      <c r="E12" s="352" t="s">
        <v>1083</v>
      </c>
      <c r="F12" s="345">
        <v>3</v>
      </c>
      <c r="G12" s="353" t="s">
        <v>1084</v>
      </c>
      <c r="H12" s="347" t="s">
        <v>554</v>
      </c>
      <c r="I12" s="348"/>
      <c r="J12" s="348"/>
      <c r="K12" s="348" t="s">
        <v>1085</v>
      </c>
      <c r="L12" s="354" t="s">
        <v>1086</v>
      </c>
      <c r="M12" s="348" t="s">
        <v>1087</v>
      </c>
      <c r="N12" s="354" t="s">
        <v>1132</v>
      </c>
      <c r="O12" s="348" t="s">
        <v>1088</v>
      </c>
      <c r="P12" s="354" t="s">
        <v>149</v>
      </c>
      <c r="Q12" s="348" t="s">
        <v>1089</v>
      </c>
      <c r="R12" s="354" t="s">
        <v>149</v>
      </c>
      <c r="S12" s="348" t="s">
        <v>1090</v>
      </c>
      <c r="T12" s="348"/>
      <c r="U12" s="348" t="s">
        <v>1090</v>
      </c>
      <c r="V12" s="337" t="s">
        <v>39</v>
      </c>
      <c r="W12" s="337" t="s">
        <v>39</v>
      </c>
      <c r="X12" s="355" t="s">
        <v>1091</v>
      </c>
      <c r="Y12" s="90"/>
    </row>
    <row r="13" spans="1:55" ht="41.1" hidden="1" customHeight="1">
      <c r="B13" s="341" t="s">
        <v>1075</v>
      </c>
      <c r="C13" s="342"/>
      <c r="D13" s="343"/>
      <c r="E13" s="352" t="s">
        <v>42</v>
      </c>
      <c r="F13" s="345">
        <v>4</v>
      </c>
      <c r="G13" s="346" t="s">
        <v>1092</v>
      </c>
      <c r="H13" s="347" t="s">
        <v>1093</v>
      </c>
      <c r="I13" s="348"/>
      <c r="J13" s="348"/>
      <c r="K13" s="348">
        <v>2</v>
      </c>
      <c r="L13" s="348">
        <v>2</v>
      </c>
      <c r="M13" s="348">
        <v>2</v>
      </c>
      <c r="N13" s="348">
        <v>2</v>
      </c>
      <c r="O13" s="356">
        <v>2</v>
      </c>
      <c r="P13" s="349">
        <v>3</v>
      </c>
      <c r="Q13" s="348">
        <v>2</v>
      </c>
      <c r="R13" s="348">
        <v>3</v>
      </c>
      <c r="S13" s="348">
        <v>2</v>
      </c>
      <c r="T13" s="348"/>
      <c r="U13" s="348">
        <v>2</v>
      </c>
      <c r="V13" s="72" t="s">
        <v>40</v>
      </c>
      <c r="W13" s="72" t="s">
        <v>40</v>
      </c>
      <c r="X13" s="357" t="s">
        <v>1094</v>
      </c>
      <c r="Y13" s="358"/>
    </row>
    <row r="14" spans="1:55" ht="41.1" customHeight="1">
      <c r="B14" s="341" t="s">
        <v>1075</v>
      </c>
      <c r="C14" s="342"/>
      <c r="D14" s="343"/>
      <c r="E14" s="352" t="s">
        <v>82</v>
      </c>
      <c r="F14" s="359">
        <v>5</v>
      </c>
      <c r="G14" s="353" t="s">
        <v>1095</v>
      </c>
      <c r="H14" s="347" t="s">
        <v>1096</v>
      </c>
      <c r="I14" s="348"/>
      <c r="J14" s="348"/>
      <c r="K14" s="348">
        <v>2</v>
      </c>
      <c r="L14" s="348">
        <v>1</v>
      </c>
      <c r="M14" s="348">
        <v>2</v>
      </c>
      <c r="N14" s="348">
        <v>0</v>
      </c>
      <c r="O14" s="356">
        <v>3</v>
      </c>
      <c r="P14" s="349">
        <v>0</v>
      </c>
      <c r="Q14" s="348">
        <v>3</v>
      </c>
      <c r="R14" s="348">
        <v>1</v>
      </c>
      <c r="S14" s="348">
        <v>3</v>
      </c>
      <c r="T14" s="348"/>
      <c r="U14" s="348">
        <v>3</v>
      </c>
      <c r="V14" s="337" t="s">
        <v>29</v>
      </c>
      <c r="W14" s="337" t="s">
        <v>29</v>
      </c>
      <c r="X14" s="357" t="s">
        <v>1097</v>
      </c>
      <c r="Y14" s="358"/>
    </row>
    <row r="15" spans="1:55" ht="41.1" customHeight="1">
      <c r="B15" s="341" t="s">
        <v>243</v>
      </c>
      <c r="C15" s="342" t="s">
        <v>958</v>
      </c>
      <c r="D15" s="343" t="s">
        <v>1020</v>
      </c>
      <c r="E15" s="360" t="s">
        <v>552</v>
      </c>
      <c r="F15" s="359">
        <v>6</v>
      </c>
      <c r="G15" s="353" t="s">
        <v>1025</v>
      </c>
      <c r="H15" s="347" t="s">
        <v>567</v>
      </c>
      <c r="I15" s="361">
        <v>150</v>
      </c>
      <c r="J15" s="361"/>
      <c r="K15" s="361">
        <v>450</v>
      </c>
      <c r="L15" s="361">
        <v>172</v>
      </c>
      <c r="M15" s="361">
        <v>750</v>
      </c>
      <c r="N15" s="361">
        <v>184</v>
      </c>
      <c r="O15" s="356">
        <v>1050</v>
      </c>
      <c r="P15" s="354">
        <v>150</v>
      </c>
      <c r="Q15" s="350">
        <v>1350</v>
      </c>
      <c r="R15" s="354">
        <v>191</v>
      </c>
      <c r="S15" s="350">
        <v>1650</v>
      </c>
      <c r="T15" s="350"/>
      <c r="U15" s="361">
        <v>1650</v>
      </c>
      <c r="V15" s="337" t="s">
        <v>29</v>
      </c>
      <c r="W15" s="337" t="s">
        <v>29</v>
      </c>
      <c r="X15" s="351" t="s">
        <v>1024</v>
      </c>
      <c r="Y15" s="358"/>
    </row>
    <row r="16" spans="1:55" ht="41.1" hidden="1" customHeight="1">
      <c r="B16" s="341" t="s">
        <v>1075</v>
      </c>
      <c r="C16" s="342"/>
      <c r="D16" s="343"/>
      <c r="E16" s="362"/>
      <c r="F16" s="359">
        <v>7</v>
      </c>
      <c r="G16" s="343" t="s">
        <v>1098</v>
      </c>
      <c r="H16" s="363" t="s">
        <v>1099</v>
      </c>
      <c r="I16" s="364"/>
      <c r="J16" s="364"/>
      <c r="K16" s="364">
        <v>62000000</v>
      </c>
      <c r="L16" s="365">
        <v>86432702.620199993</v>
      </c>
      <c r="M16" s="364">
        <v>66000000</v>
      </c>
      <c r="N16" s="365">
        <v>89058367.526999995</v>
      </c>
      <c r="O16" s="364">
        <v>70000000</v>
      </c>
      <c r="P16" s="366">
        <v>82538693.511079997</v>
      </c>
      <c r="Q16" s="367">
        <v>74000000</v>
      </c>
      <c r="R16" s="367">
        <v>86614674739</v>
      </c>
      <c r="S16" s="367">
        <v>79000000</v>
      </c>
      <c r="T16" s="367"/>
      <c r="U16" s="368">
        <v>79000000</v>
      </c>
      <c r="V16" s="72" t="s">
        <v>40</v>
      </c>
      <c r="W16" s="72" t="s">
        <v>40</v>
      </c>
      <c r="X16" s="369" t="s">
        <v>1032</v>
      </c>
      <c r="Y16" s="358"/>
    </row>
    <row r="17" spans="1:25" ht="30.95" customHeight="1">
      <c r="B17" s="341" t="s">
        <v>1075</v>
      </c>
      <c r="C17" s="342"/>
      <c r="D17" s="343"/>
      <c r="E17" s="362"/>
      <c r="F17" s="359">
        <v>8</v>
      </c>
      <c r="G17" s="343" t="s">
        <v>1100</v>
      </c>
      <c r="H17" s="363" t="s">
        <v>25</v>
      </c>
      <c r="I17" s="356"/>
      <c r="J17" s="356"/>
      <c r="K17" s="356">
        <v>19.82</v>
      </c>
      <c r="L17" s="370">
        <f>((2498249-2360000)/2360000)*100</f>
        <v>5.8580084745762715</v>
      </c>
      <c r="M17" s="356">
        <v>23.46</v>
      </c>
      <c r="N17" s="370">
        <f>((2636916-2498249)/2498249)*100</f>
        <v>5.5505676175593388</v>
      </c>
      <c r="O17" s="356">
        <v>24.73</v>
      </c>
      <c r="P17" s="371" t="s">
        <v>1101</v>
      </c>
      <c r="Q17" s="350">
        <v>21.25</v>
      </c>
      <c r="R17" s="350">
        <v>-33.520000000000003</v>
      </c>
      <c r="S17" s="350">
        <v>23.25</v>
      </c>
      <c r="T17" s="350"/>
      <c r="U17" s="349">
        <v>23.25</v>
      </c>
      <c r="V17" s="337" t="s">
        <v>29</v>
      </c>
      <c r="W17" s="337" t="s">
        <v>29</v>
      </c>
      <c r="X17" s="369" t="s">
        <v>780</v>
      </c>
      <c r="Y17" s="358"/>
    </row>
    <row r="18" spans="1:25" s="1" customFormat="1" ht="41.1" hidden="1" customHeight="1">
      <c r="B18" s="341" t="s">
        <v>243</v>
      </c>
      <c r="C18" s="342" t="s">
        <v>806</v>
      </c>
      <c r="D18" s="343" t="s">
        <v>906</v>
      </c>
      <c r="E18" s="360" t="s">
        <v>673</v>
      </c>
      <c r="F18" s="359">
        <v>9</v>
      </c>
      <c r="G18" s="353" t="s">
        <v>1102</v>
      </c>
      <c r="H18" s="372" t="s">
        <v>25</v>
      </c>
      <c r="I18" s="361">
        <v>97.16</v>
      </c>
      <c r="J18" s="361"/>
      <c r="K18" s="361">
        <v>98.5</v>
      </c>
      <c r="L18" s="373">
        <v>101.87</v>
      </c>
      <c r="M18" s="361">
        <v>99.75</v>
      </c>
      <c r="N18" s="374">
        <v>101.90333333333299</v>
      </c>
      <c r="O18" s="356">
        <v>101.25</v>
      </c>
      <c r="P18" s="354">
        <v>97.48</v>
      </c>
      <c r="Q18" s="350">
        <v>103</v>
      </c>
      <c r="R18" s="375">
        <v>105.26666666666701</v>
      </c>
      <c r="S18" s="350">
        <v>106</v>
      </c>
      <c r="T18" s="350"/>
      <c r="U18" s="361">
        <v>106</v>
      </c>
      <c r="V18" s="376" t="s">
        <v>39</v>
      </c>
      <c r="W18" s="337" t="s">
        <v>29</v>
      </c>
      <c r="X18" s="351" t="s">
        <v>908</v>
      </c>
      <c r="Y18" s="358"/>
    </row>
    <row r="19" spans="1:25" s="1" customFormat="1" ht="41.1" customHeight="1">
      <c r="B19" s="341" t="s">
        <v>243</v>
      </c>
      <c r="C19" s="342"/>
      <c r="D19" s="343" t="s">
        <v>1039</v>
      </c>
      <c r="E19" s="360" t="s">
        <v>32</v>
      </c>
      <c r="F19" s="359">
        <v>10</v>
      </c>
      <c r="G19" s="353" t="s">
        <v>1042</v>
      </c>
      <c r="H19" s="372" t="s">
        <v>584</v>
      </c>
      <c r="I19" s="348">
        <v>94.74</v>
      </c>
      <c r="J19" s="348"/>
      <c r="K19" s="374">
        <v>98</v>
      </c>
      <c r="L19" s="361">
        <v>94.73</v>
      </c>
      <c r="M19" s="361">
        <v>101</v>
      </c>
      <c r="N19" s="354">
        <v>93.35</v>
      </c>
      <c r="O19" s="356">
        <v>103</v>
      </c>
      <c r="P19" s="354">
        <v>98.74</v>
      </c>
      <c r="Q19" s="350">
        <v>105</v>
      </c>
      <c r="R19" s="350">
        <v>101.19</v>
      </c>
      <c r="S19" s="350">
        <v>107</v>
      </c>
      <c r="T19" s="350"/>
      <c r="U19" s="348">
        <v>107</v>
      </c>
      <c r="V19" s="337" t="s">
        <v>29</v>
      </c>
      <c r="W19" s="337" t="s">
        <v>29</v>
      </c>
      <c r="X19" s="351" t="s">
        <v>841</v>
      </c>
      <c r="Y19" s="90"/>
    </row>
    <row r="20" spans="1:25" s="1" customFormat="1" ht="41.1" customHeight="1">
      <c r="B20" s="341" t="s">
        <v>243</v>
      </c>
      <c r="C20" s="342" t="s">
        <v>806</v>
      </c>
      <c r="D20" s="343" t="s">
        <v>928</v>
      </c>
      <c r="E20" s="360" t="s">
        <v>931</v>
      </c>
      <c r="F20" s="359">
        <v>11</v>
      </c>
      <c r="G20" s="353" t="s">
        <v>1103</v>
      </c>
      <c r="H20" s="347" t="s">
        <v>561</v>
      </c>
      <c r="I20" s="377">
        <v>17659</v>
      </c>
      <c r="J20" s="377"/>
      <c r="K20" s="377">
        <v>18542</v>
      </c>
      <c r="L20" s="377">
        <v>18168.023000000001</v>
      </c>
      <c r="M20" s="378">
        <v>19469</v>
      </c>
      <c r="N20" s="378">
        <v>19720</v>
      </c>
      <c r="O20" s="364">
        <v>20442</v>
      </c>
      <c r="P20" s="378">
        <v>16057</v>
      </c>
      <c r="Q20" s="379">
        <v>21464</v>
      </c>
      <c r="R20" s="380">
        <v>17844</v>
      </c>
      <c r="S20" s="379">
        <v>22537</v>
      </c>
      <c r="T20" s="379"/>
      <c r="U20" s="377">
        <v>22537</v>
      </c>
      <c r="V20" s="337" t="s">
        <v>29</v>
      </c>
      <c r="W20" s="337" t="s">
        <v>29</v>
      </c>
      <c r="X20" s="351" t="s">
        <v>930</v>
      </c>
      <c r="Y20" s="358"/>
    </row>
    <row r="21" spans="1:25" s="1" customFormat="1" ht="41.1" hidden="1" customHeight="1">
      <c r="B21" s="381"/>
      <c r="C21" s="382"/>
      <c r="D21" s="383"/>
      <c r="E21" s="384"/>
      <c r="F21" s="385">
        <v>12</v>
      </c>
      <c r="G21" s="346" t="s">
        <v>1104</v>
      </c>
      <c r="H21" s="386" t="s">
        <v>561</v>
      </c>
      <c r="I21" s="387">
        <v>266882.90000000002</v>
      </c>
      <c r="J21" s="387"/>
      <c r="K21" s="387">
        <v>294965.65999999997</v>
      </c>
      <c r="L21" s="388">
        <v>212515.61</v>
      </c>
      <c r="M21" s="389">
        <v>313786.90000000002</v>
      </c>
      <c r="N21" s="388">
        <v>316483.63</v>
      </c>
      <c r="O21" s="390">
        <v>332608.14</v>
      </c>
      <c r="P21" s="388">
        <v>319648.46000000002</v>
      </c>
      <c r="Q21" s="388">
        <v>351429.38</v>
      </c>
      <c r="R21" s="388">
        <v>417947.05</v>
      </c>
      <c r="S21" s="388">
        <v>370250.62</v>
      </c>
      <c r="T21" s="388"/>
      <c r="U21" s="388">
        <v>370250.62</v>
      </c>
      <c r="V21" s="72" t="s">
        <v>40</v>
      </c>
      <c r="W21" s="72" t="s">
        <v>40</v>
      </c>
      <c r="X21" s="369" t="s">
        <v>908</v>
      </c>
      <c r="Y21" s="391"/>
    </row>
    <row r="22" spans="1:25" s="1" customFormat="1" ht="41.1" customHeight="1">
      <c r="B22" s="341" t="s">
        <v>243</v>
      </c>
      <c r="C22" s="342" t="s">
        <v>492</v>
      </c>
      <c r="D22" s="343" t="s">
        <v>540</v>
      </c>
      <c r="E22" s="360" t="s">
        <v>552</v>
      </c>
      <c r="F22" s="385">
        <v>13</v>
      </c>
      <c r="G22" s="353" t="s">
        <v>553</v>
      </c>
      <c r="H22" s="372" t="s">
        <v>554</v>
      </c>
      <c r="I22" s="392">
        <v>70</v>
      </c>
      <c r="J22" s="392"/>
      <c r="K22" s="374">
        <v>73.900000000000006</v>
      </c>
      <c r="L22" s="361">
        <v>76.599999999999994</v>
      </c>
      <c r="M22" s="361">
        <v>75.5</v>
      </c>
      <c r="N22" s="469" t="s">
        <v>149</v>
      </c>
      <c r="O22" s="356">
        <v>77.599999999999994</v>
      </c>
      <c r="P22" s="393">
        <v>71.5</v>
      </c>
      <c r="Q22" s="350">
        <v>78.5</v>
      </c>
      <c r="R22" s="350">
        <v>73.8</v>
      </c>
      <c r="S22" s="350">
        <v>80.25</v>
      </c>
      <c r="T22" s="350"/>
      <c r="U22" s="348">
        <v>80.25</v>
      </c>
      <c r="V22" s="337" t="s">
        <v>29</v>
      </c>
      <c r="W22" s="337" t="s">
        <v>29</v>
      </c>
      <c r="X22" s="351" t="s">
        <v>544</v>
      </c>
      <c r="Y22" s="358"/>
    </row>
    <row r="23" spans="1:25" s="1" customFormat="1" ht="41.1" customHeight="1">
      <c r="B23" s="341" t="s">
        <v>243</v>
      </c>
      <c r="C23" s="342" t="s">
        <v>492</v>
      </c>
      <c r="D23" s="343" t="s">
        <v>491</v>
      </c>
      <c r="E23" s="360" t="s">
        <v>94</v>
      </c>
      <c r="F23" s="359">
        <v>14</v>
      </c>
      <c r="G23" s="353" t="s">
        <v>500</v>
      </c>
      <c r="H23" s="372" t="s">
        <v>25</v>
      </c>
      <c r="I23" s="361">
        <v>6.57</v>
      </c>
      <c r="J23" s="361"/>
      <c r="K23" s="361">
        <v>6.45</v>
      </c>
      <c r="L23" s="361">
        <v>6.36</v>
      </c>
      <c r="M23" s="361">
        <v>6.3</v>
      </c>
      <c r="N23" s="361">
        <v>6.2</v>
      </c>
      <c r="O23" s="356">
        <v>6.25</v>
      </c>
      <c r="P23" s="393">
        <v>6.59</v>
      </c>
      <c r="Q23" s="350">
        <v>6.22</v>
      </c>
      <c r="R23" s="375">
        <v>6.3</v>
      </c>
      <c r="S23" s="394" t="s">
        <v>1105</v>
      </c>
      <c r="T23" s="394">
        <v>5.97</v>
      </c>
      <c r="U23" s="361">
        <v>6</v>
      </c>
      <c r="V23" s="337" t="s">
        <v>29</v>
      </c>
      <c r="W23" s="337" t="s">
        <v>29</v>
      </c>
      <c r="X23" s="351" t="s">
        <v>505</v>
      </c>
      <c r="Y23" s="358"/>
    </row>
    <row r="24" spans="1:25" s="1" customFormat="1" ht="41.1" customHeight="1">
      <c r="B24" s="341" t="s">
        <v>243</v>
      </c>
      <c r="C24" s="342" t="s">
        <v>492</v>
      </c>
      <c r="D24" s="343" t="s">
        <v>491</v>
      </c>
      <c r="E24" s="360" t="s">
        <v>92</v>
      </c>
      <c r="F24" s="359">
        <v>15</v>
      </c>
      <c r="G24" s="353" t="s">
        <v>498</v>
      </c>
      <c r="H24" s="372" t="s">
        <v>25</v>
      </c>
      <c r="I24" s="361">
        <v>65.59</v>
      </c>
      <c r="J24" s="361"/>
      <c r="K24" s="361">
        <v>65.75</v>
      </c>
      <c r="L24" s="361">
        <v>64.239999999999995</v>
      </c>
      <c r="M24" s="361">
        <v>65.8</v>
      </c>
      <c r="N24" s="361">
        <v>63.36</v>
      </c>
      <c r="O24" s="356">
        <v>66.19</v>
      </c>
      <c r="P24" s="393">
        <v>65.099999999999994</v>
      </c>
      <c r="Q24" s="394" t="s">
        <v>494</v>
      </c>
      <c r="R24" s="350">
        <v>63.78</v>
      </c>
      <c r="S24" s="350">
        <v>66.959999999999994</v>
      </c>
      <c r="T24" s="350">
        <v>64.150000000000006</v>
      </c>
      <c r="U24" s="361">
        <v>66.959999999999994</v>
      </c>
      <c r="V24" s="337" t="s">
        <v>29</v>
      </c>
      <c r="W24" s="337" t="s">
        <v>29</v>
      </c>
      <c r="X24" s="351" t="s">
        <v>505</v>
      </c>
      <c r="Y24" s="358"/>
    </row>
    <row r="25" spans="1:25" s="1" customFormat="1" ht="41.1" customHeight="1">
      <c r="A25" s="1" t="s">
        <v>1075</v>
      </c>
      <c r="B25" s="341" t="s">
        <v>243</v>
      </c>
      <c r="C25" s="342" t="s">
        <v>22</v>
      </c>
      <c r="D25" s="343" t="s">
        <v>19</v>
      </c>
      <c r="E25" s="395" t="s">
        <v>1053</v>
      </c>
      <c r="F25" s="359">
        <v>16</v>
      </c>
      <c r="G25" s="353" t="s">
        <v>48</v>
      </c>
      <c r="H25" s="347" t="s">
        <v>25</v>
      </c>
      <c r="I25" s="348">
        <v>16.89</v>
      </c>
      <c r="J25" s="348"/>
      <c r="K25" s="361">
        <v>15.43</v>
      </c>
      <c r="L25" s="361">
        <v>15.68</v>
      </c>
      <c r="M25" s="361">
        <v>14.43</v>
      </c>
      <c r="N25" s="361">
        <v>15.01</v>
      </c>
      <c r="O25" s="356">
        <v>13.43</v>
      </c>
      <c r="P25" s="354">
        <v>14.99</v>
      </c>
      <c r="Q25" s="350">
        <v>12.43</v>
      </c>
      <c r="R25" s="350">
        <v>15.33</v>
      </c>
      <c r="S25" s="350">
        <v>11.43</v>
      </c>
      <c r="T25" s="350"/>
      <c r="U25" s="348">
        <v>11.43</v>
      </c>
      <c r="V25" s="376" t="s">
        <v>29</v>
      </c>
      <c r="W25" s="396" t="s">
        <v>29</v>
      </c>
      <c r="X25" s="351" t="s">
        <v>30</v>
      </c>
      <c r="Y25" s="358"/>
    </row>
    <row r="26" spans="1:25" s="1" customFormat="1" ht="41.1" customHeight="1">
      <c r="B26" s="341" t="s">
        <v>1075</v>
      </c>
      <c r="C26" s="342"/>
      <c r="D26" s="343"/>
      <c r="E26" s="352" t="s">
        <v>1106</v>
      </c>
      <c r="F26" s="359">
        <v>17</v>
      </c>
      <c r="G26" s="353" t="s">
        <v>1107</v>
      </c>
      <c r="H26" s="347" t="s">
        <v>25</v>
      </c>
      <c r="I26" s="348"/>
      <c r="J26" s="348"/>
      <c r="K26" s="348">
        <v>61.02</v>
      </c>
      <c r="L26" s="392">
        <v>55.484017874258598</v>
      </c>
      <c r="M26" s="348">
        <v>60.27</v>
      </c>
      <c r="N26" s="392">
        <v>52.17551587965</v>
      </c>
      <c r="O26" s="356">
        <v>60.03</v>
      </c>
      <c r="P26" s="349">
        <v>-59.3</v>
      </c>
      <c r="Q26" s="350">
        <v>59.82</v>
      </c>
      <c r="R26" s="397" t="s">
        <v>1108</v>
      </c>
      <c r="S26" s="350">
        <v>59.64</v>
      </c>
      <c r="T26" s="350"/>
      <c r="U26" s="348">
        <v>59.64</v>
      </c>
      <c r="V26" s="337" t="s">
        <v>29</v>
      </c>
      <c r="W26" s="337" t="s">
        <v>29</v>
      </c>
      <c r="X26" s="357" t="s">
        <v>971</v>
      </c>
      <c r="Y26" s="358"/>
    </row>
    <row r="27" spans="1:25" s="1" customFormat="1" ht="41.1" customHeight="1">
      <c r="B27" s="341" t="s">
        <v>1075</v>
      </c>
      <c r="C27" s="342"/>
      <c r="D27" s="343"/>
      <c r="E27" s="352" t="s">
        <v>1109</v>
      </c>
      <c r="F27" s="359">
        <v>18</v>
      </c>
      <c r="G27" s="353" t="s">
        <v>1110</v>
      </c>
      <c r="H27" s="347" t="s">
        <v>25</v>
      </c>
      <c r="I27" s="348"/>
      <c r="J27" s="348"/>
      <c r="K27" s="348">
        <v>29.9</v>
      </c>
      <c r="L27" s="392">
        <v>2.2857086633871702</v>
      </c>
      <c r="M27" s="348">
        <v>30.94</v>
      </c>
      <c r="N27" s="392">
        <v>9.2148081250307907</v>
      </c>
      <c r="O27" s="356">
        <v>31.27</v>
      </c>
      <c r="P27" s="349">
        <v>-2.2000000000000002</v>
      </c>
      <c r="Q27" s="350">
        <v>31.55</v>
      </c>
      <c r="R27" s="398" t="s">
        <v>1111</v>
      </c>
      <c r="S27" s="350">
        <v>31.79</v>
      </c>
      <c r="T27" s="350"/>
      <c r="U27" s="348">
        <v>31.79</v>
      </c>
      <c r="V27" s="337" t="s">
        <v>29</v>
      </c>
      <c r="W27" s="337" t="s">
        <v>29</v>
      </c>
      <c r="X27" s="357" t="s">
        <v>971</v>
      </c>
      <c r="Y27" s="358"/>
    </row>
    <row r="28" spans="1:25" s="1" customFormat="1" ht="41.1" customHeight="1">
      <c r="A28" s="1" t="s">
        <v>1075</v>
      </c>
      <c r="B28" s="341" t="s">
        <v>243</v>
      </c>
      <c r="C28" s="342" t="s">
        <v>22</v>
      </c>
      <c r="D28" s="343" t="s">
        <v>19</v>
      </c>
      <c r="E28" s="360" t="s">
        <v>23</v>
      </c>
      <c r="F28" s="359">
        <v>19</v>
      </c>
      <c r="G28" s="353" t="s">
        <v>24</v>
      </c>
      <c r="H28" s="347" t="s">
        <v>25</v>
      </c>
      <c r="I28" s="348">
        <v>4.1399999999999997</v>
      </c>
      <c r="J28" s="348"/>
      <c r="K28" s="361">
        <v>5</v>
      </c>
      <c r="L28" s="361">
        <v>4.6100000000000003</v>
      </c>
      <c r="M28" s="361">
        <v>5.25</v>
      </c>
      <c r="N28" s="354">
        <v>3.78</v>
      </c>
      <c r="O28" s="356">
        <v>5.5</v>
      </c>
      <c r="P28" s="399" t="s">
        <v>27</v>
      </c>
      <c r="Q28" s="350">
        <v>5.75</v>
      </c>
      <c r="R28" s="350">
        <v>2.79</v>
      </c>
      <c r="S28" s="348">
        <v>6</v>
      </c>
      <c r="T28" s="348">
        <v>2.4</v>
      </c>
      <c r="U28" s="348">
        <v>6</v>
      </c>
      <c r="V28" s="376" t="s">
        <v>29</v>
      </c>
      <c r="W28" s="337" t="s">
        <v>29</v>
      </c>
      <c r="X28" s="351" t="s">
        <v>30</v>
      </c>
      <c r="Y28" s="358"/>
    </row>
    <row r="29" spans="1:25" s="1" customFormat="1" ht="41.1" hidden="1" customHeight="1">
      <c r="A29" s="1" t="s">
        <v>1075</v>
      </c>
      <c r="B29" s="341" t="s">
        <v>243</v>
      </c>
      <c r="C29" s="342" t="s">
        <v>22</v>
      </c>
      <c r="D29" s="343" t="s">
        <v>19</v>
      </c>
      <c r="E29" s="360" t="s">
        <v>32</v>
      </c>
      <c r="F29" s="359">
        <v>20</v>
      </c>
      <c r="G29" s="353" t="s">
        <v>33</v>
      </c>
      <c r="H29" s="347" t="s">
        <v>25</v>
      </c>
      <c r="I29" s="348">
        <v>4.09</v>
      </c>
      <c r="J29" s="348"/>
      <c r="K29" s="356">
        <v>4</v>
      </c>
      <c r="L29" s="361">
        <v>1.84</v>
      </c>
      <c r="M29" s="361">
        <v>4</v>
      </c>
      <c r="N29" s="361">
        <v>1.69</v>
      </c>
      <c r="O29" s="356">
        <v>4</v>
      </c>
      <c r="P29" s="349">
        <v>3.59</v>
      </c>
      <c r="Q29" s="349">
        <v>4</v>
      </c>
      <c r="R29" s="349">
        <v>2.25</v>
      </c>
      <c r="S29" s="349">
        <v>4</v>
      </c>
      <c r="T29" s="349"/>
      <c r="U29" s="348">
        <v>4</v>
      </c>
      <c r="V29" s="72" t="s">
        <v>40</v>
      </c>
      <c r="W29" s="72" t="s">
        <v>40</v>
      </c>
      <c r="X29" s="351" t="s">
        <v>30</v>
      </c>
      <c r="Y29" s="358"/>
    </row>
    <row r="30" spans="1:25" s="1" customFormat="1" ht="41.1" hidden="1" customHeight="1">
      <c r="B30" s="341" t="s">
        <v>243</v>
      </c>
      <c r="C30" s="342" t="s">
        <v>492</v>
      </c>
      <c r="D30" s="343" t="s">
        <v>727</v>
      </c>
      <c r="E30" s="360" t="s">
        <v>732</v>
      </c>
      <c r="F30" s="359">
        <v>21</v>
      </c>
      <c r="G30" s="353" t="s">
        <v>733</v>
      </c>
      <c r="H30" s="372" t="s">
        <v>734</v>
      </c>
      <c r="I30" s="378">
        <v>4973.3900000000003</v>
      </c>
      <c r="J30" s="378"/>
      <c r="K30" s="378">
        <v>5000</v>
      </c>
      <c r="L30" s="400">
        <v>1281</v>
      </c>
      <c r="M30" s="378">
        <v>5500</v>
      </c>
      <c r="N30" s="400">
        <v>5812</v>
      </c>
      <c r="O30" s="401">
        <v>6050</v>
      </c>
      <c r="P30" s="401">
        <v>9111</v>
      </c>
      <c r="Q30" s="367">
        <v>6650</v>
      </c>
      <c r="R30" s="402">
        <v>8459</v>
      </c>
      <c r="S30" s="367">
        <v>7300</v>
      </c>
      <c r="T30" s="367"/>
      <c r="U30" s="403">
        <v>7300</v>
      </c>
      <c r="V30" s="72" t="s">
        <v>40</v>
      </c>
      <c r="W30" s="72" t="s">
        <v>40</v>
      </c>
      <c r="X30" s="351" t="s">
        <v>731</v>
      </c>
      <c r="Y30" s="358"/>
    </row>
    <row r="31" spans="1:25" s="1" customFormat="1" hidden="1">
      <c r="B31" s="341" t="s">
        <v>243</v>
      </c>
      <c r="C31" s="342" t="s">
        <v>113</v>
      </c>
      <c r="D31" s="343" t="s">
        <v>112</v>
      </c>
      <c r="E31" s="404" t="s">
        <v>94</v>
      </c>
      <c r="F31" s="405">
        <v>22</v>
      </c>
      <c r="G31" s="406" t="s">
        <v>152</v>
      </c>
      <c r="H31" s="508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407"/>
      <c r="X31" s="408" t="s">
        <v>63</v>
      </c>
      <c r="Y31" s="409"/>
    </row>
    <row r="32" spans="1:25" s="1" customFormat="1" ht="41.1" customHeight="1">
      <c r="B32" s="341" t="s">
        <v>243</v>
      </c>
      <c r="C32" s="342" t="s">
        <v>113</v>
      </c>
      <c r="D32" s="343" t="s">
        <v>112</v>
      </c>
      <c r="E32" s="360" t="s">
        <v>153</v>
      </c>
      <c r="F32" s="410" t="s">
        <v>1112</v>
      </c>
      <c r="G32" s="353" t="s">
        <v>154</v>
      </c>
      <c r="H32" s="347" t="s">
        <v>25</v>
      </c>
      <c r="I32" s="361">
        <v>98.16</v>
      </c>
      <c r="J32" s="361"/>
      <c r="K32" s="361">
        <v>98.42</v>
      </c>
      <c r="L32" s="361">
        <v>99.1</v>
      </c>
      <c r="M32" s="361">
        <v>98.59</v>
      </c>
      <c r="N32" s="361">
        <v>99.12</v>
      </c>
      <c r="O32" s="356">
        <v>98.9</v>
      </c>
      <c r="P32" s="393">
        <v>99.03</v>
      </c>
      <c r="Q32" s="350">
        <v>99.07</v>
      </c>
      <c r="R32" s="470" t="s">
        <v>149</v>
      </c>
      <c r="S32" s="350">
        <v>99.16</v>
      </c>
      <c r="T32" s="350"/>
      <c r="U32" s="361">
        <v>99.16</v>
      </c>
      <c r="V32" s="376" t="s">
        <v>29</v>
      </c>
      <c r="W32" s="376" t="s">
        <v>29</v>
      </c>
      <c r="X32" s="351" t="s">
        <v>63</v>
      </c>
      <c r="Y32" s="90"/>
    </row>
    <row r="33" spans="1:55" s="1" customFormat="1" ht="41.1" customHeight="1">
      <c r="B33" s="341" t="s">
        <v>243</v>
      </c>
      <c r="C33" s="342" t="s">
        <v>113</v>
      </c>
      <c r="D33" s="343" t="s">
        <v>112</v>
      </c>
      <c r="E33" s="360" t="s">
        <v>157</v>
      </c>
      <c r="F33" s="410" t="s">
        <v>1113</v>
      </c>
      <c r="G33" s="353" t="s">
        <v>158</v>
      </c>
      <c r="H33" s="347" t="s">
        <v>25</v>
      </c>
      <c r="I33" s="361">
        <v>85.73</v>
      </c>
      <c r="J33" s="361"/>
      <c r="K33" s="361">
        <v>86.22</v>
      </c>
      <c r="L33" s="361">
        <v>86.38</v>
      </c>
      <c r="M33" s="361">
        <v>86.43</v>
      </c>
      <c r="N33" s="361">
        <v>86.48</v>
      </c>
      <c r="O33" s="356">
        <v>86.71</v>
      </c>
      <c r="P33" s="393">
        <v>86.87</v>
      </c>
      <c r="Q33" s="350">
        <v>87.09</v>
      </c>
      <c r="R33" s="470" t="s">
        <v>149</v>
      </c>
      <c r="S33" s="350">
        <v>87.23</v>
      </c>
      <c r="T33" s="350"/>
      <c r="U33" s="361">
        <v>87.23</v>
      </c>
      <c r="V33" s="376" t="s">
        <v>29</v>
      </c>
      <c r="W33" s="376" t="s">
        <v>29</v>
      </c>
      <c r="X33" s="351" t="s">
        <v>63</v>
      </c>
      <c r="Y33" s="90"/>
    </row>
    <row r="34" spans="1:55" s="1" customFormat="1" hidden="1">
      <c r="B34" s="341" t="s">
        <v>243</v>
      </c>
      <c r="C34" s="342" t="s">
        <v>113</v>
      </c>
      <c r="D34" s="343" t="s">
        <v>112</v>
      </c>
      <c r="E34" s="360" t="s">
        <v>161</v>
      </c>
      <c r="F34" s="410" t="s">
        <v>1114</v>
      </c>
      <c r="G34" s="353" t="s">
        <v>162</v>
      </c>
      <c r="H34" s="347" t="s">
        <v>25</v>
      </c>
      <c r="I34" s="361">
        <v>70</v>
      </c>
      <c r="J34" s="361"/>
      <c r="K34" s="361">
        <v>71.55</v>
      </c>
      <c r="L34" s="361">
        <v>70.260000000000005</v>
      </c>
      <c r="M34" s="361">
        <v>72.2</v>
      </c>
      <c r="N34" s="361">
        <v>70.349999999999994</v>
      </c>
      <c r="O34" s="356">
        <v>73.5</v>
      </c>
      <c r="P34" s="411" t="s">
        <v>163</v>
      </c>
      <c r="Q34" s="394" t="s">
        <v>164</v>
      </c>
      <c r="R34" s="350">
        <v>99.4</v>
      </c>
      <c r="S34" s="394" t="s">
        <v>165</v>
      </c>
      <c r="T34" s="394"/>
      <c r="U34" s="361">
        <v>77</v>
      </c>
      <c r="V34" s="72" t="s">
        <v>40</v>
      </c>
      <c r="W34" s="72" t="s">
        <v>40</v>
      </c>
      <c r="X34" s="351" t="s">
        <v>63</v>
      </c>
      <c r="Y34" s="90"/>
    </row>
    <row r="35" spans="1:55" ht="41.1" hidden="1" customHeight="1">
      <c r="A35" s="1" t="s">
        <v>1075</v>
      </c>
      <c r="B35" s="341" t="s">
        <v>243</v>
      </c>
      <c r="C35" s="342" t="s">
        <v>22</v>
      </c>
      <c r="D35" s="343" t="s">
        <v>53</v>
      </c>
      <c r="E35" s="360" t="s">
        <v>32</v>
      </c>
      <c r="F35" s="385">
        <v>23</v>
      </c>
      <c r="G35" s="353" t="s">
        <v>57</v>
      </c>
      <c r="H35" s="372" t="s">
        <v>25</v>
      </c>
      <c r="I35" s="361">
        <v>98.25</v>
      </c>
      <c r="J35" s="361"/>
      <c r="K35" s="361">
        <v>98.08</v>
      </c>
      <c r="L35" s="361">
        <v>98.03</v>
      </c>
      <c r="M35" s="361">
        <v>98.23</v>
      </c>
      <c r="N35" s="361">
        <v>85.07</v>
      </c>
      <c r="O35" s="356">
        <v>99</v>
      </c>
      <c r="P35" s="393">
        <v>98.25</v>
      </c>
      <c r="Q35" s="350">
        <v>99.3</v>
      </c>
      <c r="R35" s="350">
        <v>99.3</v>
      </c>
      <c r="S35" s="350">
        <v>99.5</v>
      </c>
      <c r="T35" s="350"/>
      <c r="U35" s="361">
        <v>99.5</v>
      </c>
      <c r="V35" s="337" t="s">
        <v>39</v>
      </c>
      <c r="W35" s="376" t="s">
        <v>29</v>
      </c>
      <c r="X35" s="351" t="s">
        <v>30</v>
      </c>
      <c r="Y35" s="90"/>
    </row>
    <row r="36" spans="1:55" ht="41.1" customHeight="1" thickBot="1">
      <c r="B36" s="341" t="s">
        <v>243</v>
      </c>
      <c r="C36" s="342" t="s">
        <v>22</v>
      </c>
      <c r="D36" s="343" t="s">
        <v>53</v>
      </c>
      <c r="E36" s="360" t="s">
        <v>34</v>
      </c>
      <c r="F36" s="412">
        <v>24</v>
      </c>
      <c r="G36" s="413" t="s">
        <v>61</v>
      </c>
      <c r="H36" s="414" t="s">
        <v>62</v>
      </c>
      <c r="I36" s="415">
        <v>8.77</v>
      </c>
      <c r="J36" s="415"/>
      <c r="K36" s="415">
        <v>9</v>
      </c>
      <c r="L36" s="415">
        <v>9.09</v>
      </c>
      <c r="M36" s="415">
        <v>10</v>
      </c>
      <c r="N36" s="415">
        <v>10</v>
      </c>
      <c r="O36" s="416">
        <v>11</v>
      </c>
      <c r="P36" s="417">
        <v>11</v>
      </c>
      <c r="Q36" s="418">
        <v>12</v>
      </c>
      <c r="R36" s="418">
        <v>9.3699999999999992</v>
      </c>
      <c r="S36" s="418">
        <v>13</v>
      </c>
      <c r="T36" s="418"/>
      <c r="U36" s="415">
        <v>13</v>
      </c>
      <c r="V36" s="419" t="s">
        <v>29</v>
      </c>
      <c r="W36" s="419" t="s">
        <v>29</v>
      </c>
      <c r="X36" s="420" t="s">
        <v>63</v>
      </c>
      <c r="Y36" s="358"/>
    </row>
    <row r="37" spans="1:55" s="425" customFormat="1" hidden="1">
      <c r="A37" s="7"/>
      <c r="B37" s="341" t="s">
        <v>243</v>
      </c>
      <c r="C37" s="342" t="s">
        <v>113</v>
      </c>
      <c r="D37" s="343" t="s">
        <v>112</v>
      </c>
      <c r="E37" s="404" t="s">
        <v>183</v>
      </c>
      <c r="F37" s="421">
        <v>25</v>
      </c>
      <c r="G37" s="422" t="s">
        <v>184</v>
      </c>
      <c r="H37" s="503"/>
      <c r="I37" s="504"/>
      <c r="J37" s="504"/>
      <c r="K37" s="504"/>
      <c r="L37" s="504"/>
      <c r="M37" s="504"/>
      <c r="N37" s="504"/>
      <c r="O37" s="504"/>
      <c r="P37" s="504"/>
      <c r="Q37" s="504"/>
      <c r="R37" s="504"/>
      <c r="S37" s="504"/>
      <c r="T37" s="504"/>
      <c r="U37" s="504"/>
      <c r="V37" s="504"/>
      <c r="W37" s="423"/>
      <c r="X37" s="424" t="s">
        <v>63</v>
      </c>
      <c r="Y37" s="409"/>
      <c r="Z37" s="1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</row>
    <row r="38" spans="1:55" s="7" customFormat="1" ht="41.1" hidden="1" customHeight="1">
      <c r="B38" s="381"/>
      <c r="C38" s="382"/>
      <c r="D38" s="383"/>
      <c r="E38" s="384"/>
      <c r="F38" s="426" t="s">
        <v>1115</v>
      </c>
      <c r="G38" s="427" t="s">
        <v>186</v>
      </c>
      <c r="H38" s="428" t="s">
        <v>25</v>
      </c>
      <c r="I38" s="361">
        <v>99.01</v>
      </c>
      <c r="J38" s="361"/>
      <c r="K38" s="361">
        <v>99.65</v>
      </c>
      <c r="L38" s="361">
        <v>100</v>
      </c>
      <c r="M38" s="361">
        <v>99.95</v>
      </c>
      <c r="N38" s="361">
        <v>99.95</v>
      </c>
      <c r="O38" s="356">
        <v>100</v>
      </c>
      <c r="P38" s="354">
        <v>100</v>
      </c>
      <c r="Q38" s="349">
        <v>100</v>
      </c>
      <c r="R38" s="349">
        <v>100</v>
      </c>
      <c r="S38" s="349">
        <v>100</v>
      </c>
      <c r="T38" s="349"/>
      <c r="U38" s="349">
        <v>100</v>
      </c>
      <c r="V38" s="337" t="s">
        <v>39</v>
      </c>
      <c r="W38" s="337" t="s">
        <v>39</v>
      </c>
      <c r="X38" s="429" t="s">
        <v>63</v>
      </c>
      <c r="Y38" s="90"/>
      <c r="Z38" s="1"/>
    </row>
    <row r="39" spans="1:55" s="7" customFormat="1" ht="41.1" hidden="1" customHeight="1">
      <c r="B39" s="381"/>
      <c r="C39" s="382"/>
      <c r="D39" s="383"/>
      <c r="E39" s="384"/>
      <c r="F39" s="426" t="s">
        <v>1116</v>
      </c>
      <c r="G39" s="427" t="s">
        <v>188</v>
      </c>
      <c r="H39" s="428" t="s">
        <v>25</v>
      </c>
      <c r="I39" s="361">
        <v>99.78</v>
      </c>
      <c r="J39" s="361"/>
      <c r="K39" s="361">
        <v>99.9</v>
      </c>
      <c r="L39" s="361">
        <v>100</v>
      </c>
      <c r="M39" s="361">
        <v>100</v>
      </c>
      <c r="N39" s="374">
        <v>100</v>
      </c>
      <c r="O39" s="356">
        <v>100</v>
      </c>
      <c r="P39" s="354">
        <v>100</v>
      </c>
      <c r="Q39" s="349">
        <v>100</v>
      </c>
      <c r="R39" s="349">
        <v>100</v>
      </c>
      <c r="S39" s="349">
        <v>100</v>
      </c>
      <c r="T39" s="349"/>
      <c r="U39" s="349">
        <v>100</v>
      </c>
      <c r="V39" s="337" t="s">
        <v>39</v>
      </c>
      <c r="W39" s="337" t="s">
        <v>39</v>
      </c>
      <c r="X39" s="429" t="s">
        <v>63</v>
      </c>
      <c r="Y39" s="90"/>
      <c r="Z39" s="1"/>
    </row>
    <row r="40" spans="1:55" s="7" customFormat="1" ht="54" hidden="1" customHeight="1">
      <c r="B40" s="381"/>
      <c r="C40" s="382"/>
      <c r="D40" s="383"/>
      <c r="E40" s="384"/>
      <c r="F40" s="426" t="s">
        <v>1117</v>
      </c>
      <c r="G40" s="427" t="s">
        <v>190</v>
      </c>
      <c r="H40" s="428" t="s">
        <v>25</v>
      </c>
      <c r="I40" s="361">
        <v>99.69</v>
      </c>
      <c r="J40" s="361"/>
      <c r="K40" s="361">
        <v>99.8</v>
      </c>
      <c r="L40" s="361">
        <v>100</v>
      </c>
      <c r="M40" s="361">
        <v>99.9</v>
      </c>
      <c r="N40" s="361">
        <v>99.95</v>
      </c>
      <c r="O40" s="356">
        <v>100</v>
      </c>
      <c r="P40" s="354">
        <v>100</v>
      </c>
      <c r="Q40" s="349">
        <v>100</v>
      </c>
      <c r="R40" s="349">
        <v>100</v>
      </c>
      <c r="S40" s="349">
        <v>100</v>
      </c>
      <c r="T40" s="349"/>
      <c r="U40" s="349">
        <v>100</v>
      </c>
      <c r="V40" s="337" t="s">
        <v>39</v>
      </c>
      <c r="W40" s="337" t="s">
        <v>39</v>
      </c>
      <c r="X40" s="429" t="s">
        <v>63</v>
      </c>
      <c r="Y40" s="90"/>
      <c r="Z40" s="1"/>
    </row>
    <row r="41" spans="1:55" s="425" customFormat="1" ht="41.1" customHeight="1">
      <c r="A41" s="7"/>
      <c r="B41" s="341" t="s">
        <v>243</v>
      </c>
      <c r="C41" s="342" t="s">
        <v>22</v>
      </c>
      <c r="D41" s="343" t="s">
        <v>53</v>
      </c>
      <c r="E41" s="360" t="s">
        <v>42</v>
      </c>
      <c r="F41" s="385">
        <v>26</v>
      </c>
      <c r="G41" s="353" t="s">
        <v>64</v>
      </c>
      <c r="H41" s="372" t="s">
        <v>62</v>
      </c>
      <c r="I41" s="361">
        <v>69.900000000000006</v>
      </c>
      <c r="J41" s="361"/>
      <c r="K41" s="361">
        <v>69.95</v>
      </c>
      <c r="L41" s="361">
        <v>69.64</v>
      </c>
      <c r="M41" s="361">
        <v>69.98</v>
      </c>
      <c r="N41" s="361">
        <v>69.87</v>
      </c>
      <c r="O41" s="349">
        <v>70</v>
      </c>
      <c r="P41" s="354">
        <v>69.930000000000007</v>
      </c>
      <c r="Q41" s="394" t="s">
        <v>238</v>
      </c>
      <c r="R41" s="350">
        <v>69.959999999999994</v>
      </c>
      <c r="S41" s="394" t="s">
        <v>66</v>
      </c>
      <c r="T41" s="394"/>
      <c r="U41" s="361">
        <v>70.5</v>
      </c>
      <c r="V41" s="337" t="s">
        <v>29</v>
      </c>
      <c r="W41" s="337" t="s">
        <v>29</v>
      </c>
      <c r="X41" s="351" t="s">
        <v>67</v>
      </c>
      <c r="Y41" s="358"/>
      <c r="Z41" s="1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</row>
    <row r="42" spans="1:55" s="425" customFormat="1" ht="54" customHeight="1">
      <c r="A42" s="7"/>
      <c r="B42" s="341" t="s">
        <v>1075</v>
      </c>
      <c r="C42" s="342"/>
      <c r="D42" s="343"/>
      <c r="E42" s="344" t="s">
        <v>1118</v>
      </c>
      <c r="F42" s="385">
        <v>27</v>
      </c>
      <c r="G42" s="430" t="s">
        <v>244</v>
      </c>
      <c r="H42" s="347" t="s">
        <v>245</v>
      </c>
      <c r="I42" s="348">
        <v>11</v>
      </c>
      <c r="J42" s="348"/>
      <c r="K42" s="348">
        <v>10</v>
      </c>
      <c r="L42" s="348">
        <v>9</v>
      </c>
      <c r="M42" s="348">
        <v>10</v>
      </c>
      <c r="N42" s="348">
        <v>10</v>
      </c>
      <c r="O42" s="356">
        <v>9</v>
      </c>
      <c r="P42" s="354">
        <v>10</v>
      </c>
      <c r="Q42" s="350">
        <v>9</v>
      </c>
      <c r="R42" s="350">
        <v>11</v>
      </c>
      <c r="S42" s="350">
        <v>8</v>
      </c>
      <c r="T42" s="350"/>
      <c r="U42" s="348">
        <v>8</v>
      </c>
      <c r="V42" s="337" t="s">
        <v>29</v>
      </c>
      <c r="W42" s="337" t="s">
        <v>29</v>
      </c>
      <c r="X42" s="351" t="s">
        <v>67</v>
      </c>
      <c r="Y42" s="358"/>
      <c r="Z42" s="1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</row>
    <row r="43" spans="1:55" s="425" customFormat="1" ht="36">
      <c r="A43" s="7"/>
      <c r="B43" s="341" t="s">
        <v>1075</v>
      </c>
      <c r="C43" s="342"/>
      <c r="D43" s="343"/>
      <c r="E43" s="352" t="s">
        <v>249</v>
      </c>
      <c r="F43" s="385">
        <v>28</v>
      </c>
      <c r="G43" s="430" t="s">
        <v>250</v>
      </c>
      <c r="H43" s="347" t="s">
        <v>251</v>
      </c>
      <c r="I43" s="348">
        <v>167</v>
      </c>
      <c r="J43" s="348"/>
      <c r="K43" s="348">
        <v>162</v>
      </c>
      <c r="L43" s="348">
        <v>139</v>
      </c>
      <c r="M43" s="348">
        <v>157</v>
      </c>
      <c r="N43" s="348">
        <v>172</v>
      </c>
      <c r="O43" s="356">
        <v>150</v>
      </c>
      <c r="P43" s="354">
        <v>172</v>
      </c>
      <c r="Q43" s="394" t="s">
        <v>1119</v>
      </c>
      <c r="R43" s="350">
        <v>223</v>
      </c>
      <c r="S43" s="394" t="s">
        <v>1120</v>
      </c>
      <c r="T43" s="394"/>
      <c r="U43" s="348">
        <v>140</v>
      </c>
      <c r="V43" s="337" t="s">
        <v>29</v>
      </c>
      <c r="W43" s="337" t="s">
        <v>29</v>
      </c>
      <c r="X43" s="351" t="s">
        <v>67</v>
      </c>
      <c r="Y43" s="358"/>
      <c r="Z43" s="1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</row>
    <row r="44" spans="1:55" s="425" customFormat="1" ht="36">
      <c r="A44" s="7"/>
      <c r="B44" s="341" t="s">
        <v>1075</v>
      </c>
      <c r="C44" s="342"/>
      <c r="D44" s="343"/>
      <c r="E44" s="352" t="s">
        <v>1121</v>
      </c>
      <c r="F44" s="385">
        <v>29</v>
      </c>
      <c r="G44" s="431" t="s">
        <v>1122</v>
      </c>
      <c r="H44" s="347" t="s">
        <v>25</v>
      </c>
      <c r="I44" s="348"/>
      <c r="J44" s="348"/>
      <c r="K44" s="348" t="s">
        <v>1123</v>
      </c>
      <c r="L44" s="348">
        <v>86</v>
      </c>
      <c r="M44" s="348" t="s">
        <v>1123</v>
      </c>
      <c r="N44" s="348">
        <v>84</v>
      </c>
      <c r="O44" s="349" t="s">
        <v>1123</v>
      </c>
      <c r="P44" s="349">
        <v>84</v>
      </c>
      <c r="Q44" s="348" t="s">
        <v>1123</v>
      </c>
      <c r="R44" s="469" t="s">
        <v>149</v>
      </c>
      <c r="S44" s="348" t="s">
        <v>1123</v>
      </c>
      <c r="T44" s="348"/>
      <c r="U44" s="348" t="s">
        <v>1123</v>
      </c>
      <c r="V44" s="337" t="s">
        <v>29</v>
      </c>
      <c r="W44" s="337" t="s">
        <v>29</v>
      </c>
      <c r="X44" s="351" t="s">
        <v>67</v>
      </c>
      <c r="Y44" s="90"/>
      <c r="Z44" s="1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</row>
    <row r="45" spans="1:55" s="425" customFormat="1" ht="36">
      <c r="A45" s="7"/>
      <c r="B45" s="341" t="s">
        <v>1075</v>
      </c>
      <c r="C45" s="342"/>
      <c r="D45" s="343"/>
      <c r="E45" s="352" t="s">
        <v>1124</v>
      </c>
      <c r="F45" s="385">
        <v>30</v>
      </c>
      <c r="G45" s="431" t="s">
        <v>1125</v>
      </c>
      <c r="H45" s="347" t="s">
        <v>988</v>
      </c>
      <c r="I45" s="348"/>
      <c r="J45" s="348"/>
      <c r="K45" s="348">
        <v>21</v>
      </c>
      <c r="L45" s="348">
        <v>91.3</v>
      </c>
      <c r="M45" s="348">
        <v>21</v>
      </c>
      <c r="N45" s="348">
        <v>21</v>
      </c>
      <c r="O45" s="349">
        <v>23</v>
      </c>
      <c r="P45" s="349">
        <v>21</v>
      </c>
      <c r="Q45" s="348">
        <v>23</v>
      </c>
      <c r="R45" s="349">
        <v>21</v>
      </c>
      <c r="S45" s="348">
        <v>23</v>
      </c>
      <c r="T45" s="348"/>
      <c r="U45" s="348">
        <v>23</v>
      </c>
      <c r="V45" s="337" t="s">
        <v>29</v>
      </c>
      <c r="W45" s="337" t="s">
        <v>29</v>
      </c>
      <c r="X45" s="351" t="s">
        <v>67</v>
      </c>
      <c r="Y45" s="90"/>
      <c r="Z45" s="1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</row>
    <row r="46" spans="1:55" s="425" customFormat="1" ht="41.1" customHeight="1">
      <c r="A46" s="7"/>
      <c r="B46" s="341" t="s">
        <v>243</v>
      </c>
      <c r="C46" s="342" t="s">
        <v>113</v>
      </c>
      <c r="D46" s="343" t="s">
        <v>1126</v>
      </c>
      <c r="E46" s="360" t="s">
        <v>388</v>
      </c>
      <c r="F46" s="385">
        <v>31</v>
      </c>
      <c r="G46" s="353" t="s">
        <v>389</v>
      </c>
      <c r="H46" s="347" t="s">
        <v>25</v>
      </c>
      <c r="I46" s="361">
        <v>63.39</v>
      </c>
      <c r="J46" s="361"/>
      <c r="K46" s="361">
        <v>76.52</v>
      </c>
      <c r="L46" s="361">
        <v>67.069999999999993</v>
      </c>
      <c r="M46" s="361">
        <v>82.26</v>
      </c>
      <c r="N46" s="361">
        <v>76.86</v>
      </c>
      <c r="O46" s="356">
        <v>87.71</v>
      </c>
      <c r="P46" s="354">
        <v>79.36</v>
      </c>
      <c r="Q46" s="350">
        <v>92.88</v>
      </c>
      <c r="R46" s="350">
        <v>76.55</v>
      </c>
      <c r="S46" s="350">
        <v>98.65</v>
      </c>
      <c r="T46" s="350"/>
      <c r="U46" s="361">
        <v>98.65</v>
      </c>
      <c r="V46" s="337" t="s">
        <v>29</v>
      </c>
      <c r="W46" s="337" t="s">
        <v>29</v>
      </c>
      <c r="X46" s="351" t="s">
        <v>383</v>
      </c>
      <c r="Y46" s="358"/>
      <c r="Z46" s="1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</row>
    <row r="47" spans="1:55" s="425" customFormat="1" ht="41.1" customHeight="1">
      <c r="A47" s="7"/>
      <c r="B47" s="341" t="s">
        <v>243</v>
      </c>
      <c r="C47" s="342" t="s">
        <v>113</v>
      </c>
      <c r="D47" s="343" t="s">
        <v>1126</v>
      </c>
      <c r="E47" s="360" t="s">
        <v>397</v>
      </c>
      <c r="F47" s="385">
        <v>32</v>
      </c>
      <c r="G47" s="353" t="s">
        <v>398</v>
      </c>
      <c r="H47" s="347" t="s">
        <v>210</v>
      </c>
      <c r="I47" s="361">
        <v>0.67</v>
      </c>
      <c r="J47" s="361"/>
      <c r="K47" s="361">
        <v>0.71</v>
      </c>
      <c r="L47" s="374">
        <v>0.67900000000000005</v>
      </c>
      <c r="M47" s="361">
        <v>0.73</v>
      </c>
      <c r="N47" s="374">
        <v>0.69899999999999995</v>
      </c>
      <c r="O47" s="356">
        <v>0.74</v>
      </c>
      <c r="P47" s="354">
        <v>0.71399999999999997</v>
      </c>
      <c r="Q47" s="350">
        <v>0.75</v>
      </c>
      <c r="R47" s="350">
        <v>0.74</v>
      </c>
      <c r="S47" s="350">
        <v>0.76</v>
      </c>
      <c r="T47" s="350"/>
      <c r="U47" s="361">
        <v>0.76</v>
      </c>
      <c r="V47" s="337" t="s">
        <v>29</v>
      </c>
      <c r="W47" s="337" t="s">
        <v>29</v>
      </c>
      <c r="X47" s="351" t="s">
        <v>396</v>
      </c>
      <c r="Y47" s="358"/>
      <c r="Z47" s="1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</row>
    <row r="48" spans="1:55" s="425" customFormat="1" ht="41.1" customHeight="1">
      <c r="A48" s="7"/>
      <c r="B48" s="341" t="s">
        <v>243</v>
      </c>
      <c r="C48" s="342" t="s">
        <v>113</v>
      </c>
      <c r="D48" s="343" t="s">
        <v>421</v>
      </c>
      <c r="E48" s="360" t="s">
        <v>424</v>
      </c>
      <c r="F48" s="385">
        <v>33</v>
      </c>
      <c r="G48" s="353" t="s">
        <v>425</v>
      </c>
      <c r="H48" s="347" t="s">
        <v>98</v>
      </c>
      <c r="I48" s="378">
        <v>34311</v>
      </c>
      <c r="J48" s="378"/>
      <c r="K48" s="378">
        <v>40311</v>
      </c>
      <c r="L48" s="378">
        <f>34311+0</f>
        <v>34311</v>
      </c>
      <c r="M48" s="378">
        <v>46311</v>
      </c>
      <c r="N48" s="378">
        <f>L48+4007</f>
        <v>38318</v>
      </c>
      <c r="O48" s="356">
        <v>52311</v>
      </c>
      <c r="P48" s="378">
        <v>42359</v>
      </c>
      <c r="Q48" s="379">
        <v>58311</v>
      </c>
      <c r="R48" s="379">
        <f>P48+757</f>
        <v>43116</v>
      </c>
      <c r="S48" s="379">
        <v>64311</v>
      </c>
      <c r="T48" s="379"/>
      <c r="U48" s="378">
        <v>64311</v>
      </c>
      <c r="V48" s="337" t="s">
        <v>29</v>
      </c>
      <c r="W48" s="337" t="s">
        <v>29</v>
      </c>
      <c r="X48" s="351" t="s">
        <v>402</v>
      </c>
      <c r="Y48" s="358"/>
      <c r="Z48" s="1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</row>
    <row r="49" spans="1:55" s="425" customFormat="1" ht="41.1" customHeight="1">
      <c r="A49" s="7"/>
      <c r="B49" s="341" t="s">
        <v>243</v>
      </c>
      <c r="C49" s="342" t="s">
        <v>113</v>
      </c>
      <c r="D49" s="343" t="s">
        <v>421</v>
      </c>
      <c r="E49" s="360" t="s">
        <v>430</v>
      </c>
      <c r="F49" s="385">
        <v>34</v>
      </c>
      <c r="G49" s="353" t="s">
        <v>431</v>
      </c>
      <c r="H49" s="347" t="s">
        <v>210</v>
      </c>
      <c r="I49" s="361">
        <v>0.96099999999999997</v>
      </c>
      <c r="J49" s="361"/>
      <c r="K49" s="361">
        <v>0.96399999999999997</v>
      </c>
      <c r="L49" s="361">
        <v>0.96399999999999997</v>
      </c>
      <c r="M49" s="361">
        <v>0.96799999999999997</v>
      </c>
      <c r="N49" s="361">
        <v>0.97199999999999998</v>
      </c>
      <c r="O49" s="356">
        <v>0.97199999999999998</v>
      </c>
      <c r="P49" s="349">
        <v>0.96799999999999997</v>
      </c>
      <c r="Q49" s="350">
        <v>0.97499999999999998</v>
      </c>
      <c r="R49" s="350">
        <v>0.96899999999999997</v>
      </c>
      <c r="S49" s="350">
        <v>0.97799999999999998</v>
      </c>
      <c r="T49" s="350"/>
      <c r="U49" s="361">
        <v>0.97799999999999998</v>
      </c>
      <c r="V49" s="337" t="s">
        <v>29</v>
      </c>
      <c r="W49" s="337" t="s">
        <v>29</v>
      </c>
      <c r="X49" s="351" t="s">
        <v>402</v>
      </c>
      <c r="Y49" s="358"/>
      <c r="Z49" s="1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</row>
    <row r="50" spans="1:55" s="425" customFormat="1" ht="41.1" customHeight="1">
      <c r="A50" s="7"/>
      <c r="B50" s="341" t="s">
        <v>1075</v>
      </c>
      <c r="C50" s="342"/>
      <c r="D50" s="343"/>
      <c r="E50" s="352" t="s">
        <v>1127</v>
      </c>
      <c r="F50" s="359">
        <v>35</v>
      </c>
      <c r="G50" s="353" t="s">
        <v>862</v>
      </c>
      <c r="H50" s="347" t="s">
        <v>25</v>
      </c>
      <c r="I50" s="348"/>
      <c r="J50" s="348"/>
      <c r="K50" s="348">
        <v>1.93</v>
      </c>
      <c r="L50" s="348">
        <v>0.54</v>
      </c>
      <c r="M50" s="348">
        <v>6.67</v>
      </c>
      <c r="N50" s="348">
        <v>0.54</v>
      </c>
      <c r="O50" s="356">
        <v>15.12</v>
      </c>
      <c r="P50" s="349">
        <v>0.54</v>
      </c>
      <c r="Q50" s="350">
        <v>20.059999999999999</v>
      </c>
      <c r="R50" s="350">
        <v>5.57</v>
      </c>
      <c r="S50" s="350">
        <v>25.17</v>
      </c>
      <c r="T50" s="350"/>
      <c r="U50" s="348">
        <v>25.17</v>
      </c>
      <c r="V50" s="337" t="s">
        <v>29</v>
      </c>
      <c r="W50" s="337" t="s">
        <v>29</v>
      </c>
      <c r="X50" s="355" t="s">
        <v>856</v>
      </c>
      <c r="Y50" s="358"/>
      <c r="Z50" s="1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</row>
    <row r="51" spans="1:55" s="425" customFormat="1" ht="41.1" customHeight="1">
      <c r="A51" s="7"/>
      <c r="B51" s="341" t="s">
        <v>243</v>
      </c>
      <c r="C51" s="342" t="s">
        <v>113</v>
      </c>
      <c r="D51" s="343" t="s">
        <v>436</v>
      </c>
      <c r="E51" s="360" t="s">
        <v>440</v>
      </c>
      <c r="F51" s="359">
        <v>36</v>
      </c>
      <c r="G51" s="353" t="s">
        <v>441</v>
      </c>
      <c r="H51" s="347" t="s">
        <v>442</v>
      </c>
      <c r="I51" s="348" t="s">
        <v>443</v>
      </c>
      <c r="J51" s="348"/>
      <c r="K51" s="348" t="s">
        <v>444</v>
      </c>
      <c r="L51" s="348" t="s">
        <v>445</v>
      </c>
      <c r="M51" s="348" t="s">
        <v>446</v>
      </c>
      <c r="N51" s="348" t="s">
        <v>447</v>
      </c>
      <c r="O51" s="356" t="s">
        <v>448</v>
      </c>
      <c r="P51" s="354" t="s">
        <v>1128</v>
      </c>
      <c r="Q51" s="348" t="s">
        <v>450</v>
      </c>
      <c r="R51" s="348" t="s">
        <v>451</v>
      </c>
      <c r="S51" s="348" t="s">
        <v>452</v>
      </c>
      <c r="T51" s="348"/>
      <c r="U51" s="348" t="s">
        <v>452</v>
      </c>
      <c r="V51" s="337" t="s">
        <v>29</v>
      </c>
      <c r="W51" s="337" t="s">
        <v>29</v>
      </c>
      <c r="X51" s="351" t="s">
        <v>453</v>
      </c>
      <c r="Y51" s="358"/>
      <c r="Z51" s="1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 spans="1:55" s="425" customFormat="1" ht="78.75" hidden="1" customHeight="1" thickBot="1">
      <c r="A52" s="7"/>
      <c r="B52" s="432" t="s">
        <v>1075</v>
      </c>
      <c r="C52" s="433"/>
      <c r="D52" s="434"/>
      <c r="E52" s="435" t="s">
        <v>1129</v>
      </c>
      <c r="F52" s="412">
        <v>37</v>
      </c>
      <c r="G52" s="413" t="s">
        <v>1130</v>
      </c>
      <c r="H52" s="436" t="s">
        <v>584</v>
      </c>
      <c r="I52" s="437"/>
      <c r="J52" s="437"/>
      <c r="K52" s="437">
        <v>74.5</v>
      </c>
      <c r="L52" s="437">
        <v>69.14</v>
      </c>
      <c r="M52" s="437">
        <v>74.5</v>
      </c>
      <c r="N52" s="437">
        <v>74.5</v>
      </c>
      <c r="O52" s="416">
        <v>74.5</v>
      </c>
      <c r="P52" s="438">
        <v>78.989999999999995</v>
      </c>
      <c r="Q52" s="437">
        <v>75.5</v>
      </c>
      <c r="R52" s="437">
        <v>75.540000000000006</v>
      </c>
      <c r="S52" s="437">
        <v>75.5</v>
      </c>
      <c r="T52" s="437"/>
      <c r="U52" s="437">
        <v>75.5</v>
      </c>
      <c r="V52" s="439" t="s">
        <v>39</v>
      </c>
      <c r="W52" s="439" t="s">
        <v>39</v>
      </c>
      <c r="X52" s="440" t="s">
        <v>415</v>
      </c>
      <c r="Y52" s="441"/>
      <c r="Z52" s="1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</row>
    <row r="53" spans="1:55" s="1" customFormat="1" hidden="1">
      <c r="E53" s="2"/>
      <c r="F53" s="2"/>
      <c r="L53" s="2"/>
      <c r="N53" s="2"/>
      <c r="P53" s="2"/>
      <c r="Q53" s="2"/>
      <c r="R53" s="2"/>
      <c r="U53" s="2"/>
      <c r="X53" s="6"/>
      <c r="Y53" s="7"/>
    </row>
    <row r="54" spans="1:55" s="1" customFormat="1" hidden="1">
      <c r="E54" s="2"/>
      <c r="F54" s="2"/>
      <c r="L54" s="2"/>
      <c r="N54" s="2"/>
      <c r="P54" s="2"/>
      <c r="Q54" s="2"/>
      <c r="R54" s="2"/>
      <c r="U54" s="2"/>
      <c r="X54" s="6"/>
      <c r="Y54" s="7"/>
    </row>
    <row r="55" spans="1:55" s="1" customFormat="1" ht="18" hidden="1" customHeight="1">
      <c r="L55" s="2"/>
      <c r="N55" s="2"/>
      <c r="P55" s="2"/>
      <c r="Q55" s="2"/>
      <c r="R55" s="2"/>
      <c r="U55" s="2"/>
      <c r="W55" s="302" t="s">
        <v>1061</v>
      </c>
      <c r="X55" s="6"/>
      <c r="Y55" s="7"/>
    </row>
    <row r="56" spans="1:55" ht="18" hidden="1" customHeight="1">
      <c r="E56" s="340"/>
      <c r="H56" s="1"/>
      <c r="I56" s="1"/>
      <c r="J56" s="1"/>
      <c r="K56" s="1"/>
      <c r="L56" s="2"/>
      <c r="M56" s="1"/>
      <c r="N56" s="2"/>
      <c r="O56" s="1"/>
      <c r="P56" s="2"/>
      <c r="Q56" s="2"/>
      <c r="R56" s="2"/>
      <c r="S56" s="1"/>
      <c r="T56" s="1"/>
      <c r="U56" s="2"/>
      <c r="V56" s="1"/>
      <c r="W56" s="6"/>
      <c r="X56" s="6"/>
      <c r="Y56" s="7"/>
    </row>
    <row r="57" spans="1:55" ht="18" hidden="1" customHeight="1">
      <c r="E57" s="340"/>
      <c r="H57" s="1"/>
      <c r="I57" s="1"/>
      <c r="J57" s="1"/>
      <c r="K57" s="1"/>
      <c r="L57" s="2"/>
      <c r="M57" s="1"/>
      <c r="N57" s="2"/>
      <c r="O57" s="1"/>
      <c r="P57" s="2"/>
      <c r="Q57" s="2"/>
      <c r="R57" s="2"/>
      <c r="S57" s="1"/>
      <c r="T57" s="1"/>
      <c r="U57" s="2"/>
      <c r="V57" s="1"/>
      <c r="W57" s="443" t="s">
        <v>1131</v>
      </c>
      <c r="X57" s="6"/>
      <c r="Y57" s="7"/>
    </row>
    <row r="58" spans="1:55" ht="18" hidden="1" customHeight="1">
      <c r="E58" s="340"/>
      <c r="H58" s="1"/>
      <c r="I58" s="1"/>
      <c r="J58" s="1"/>
      <c r="K58" s="1"/>
      <c r="L58" s="2"/>
      <c r="M58" s="1"/>
      <c r="N58" s="2"/>
      <c r="O58" s="1"/>
      <c r="P58" s="2"/>
      <c r="Q58" s="2"/>
      <c r="R58" s="2"/>
      <c r="S58" s="1"/>
      <c r="T58" s="1"/>
      <c r="U58" s="2"/>
      <c r="V58" s="1"/>
      <c r="W58" s="6"/>
      <c r="X58" s="6"/>
      <c r="Y58" s="7"/>
    </row>
    <row r="59" spans="1:55" s="1" customFormat="1" ht="18" hidden="1" customHeight="1">
      <c r="D59" s="2"/>
      <c r="E59" s="2"/>
      <c r="L59" s="2"/>
      <c r="N59" s="2"/>
      <c r="P59" s="2"/>
      <c r="Q59" s="2"/>
      <c r="R59" s="2"/>
      <c r="U59" s="2"/>
      <c r="X59" s="6"/>
      <c r="Y59" s="7"/>
    </row>
    <row r="60" spans="1:55" s="1" customFormat="1" ht="18" hidden="1" customHeight="1">
      <c r="E60" s="2"/>
      <c r="F60" s="6"/>
      <c r="L60" s="2"/>
      <c r="N60" s="2"/>
      <c r="P60" s="2"/>
      <c r="Q60" s="2"/>
      <c r="R60" s="2"/>
      <c r="U60" s="2"/>
      <c r="X60" s="6"/>
      <c r="Y60" s="7"/>
    </row>
    <row r="61" spans="1:55" s="1" customFormat="1" ht="18" hidden="1" customHeight="1">
      <c r="E61" s="2"/>
      <c r="F61" s="2"/>
      <c r="L61" s="2"/>
      <c r="N61" s="2"/>
      <c r="P61" s="2"/>
      <c r="Q61" s="2"/>
      <c r="R61" s="2"/>
      <c r="U61" s="2"/>
      <c r="X61" s="6"/>
      <c r="Y61" s="7"/>
    </row>
    <row r="62" spans="1:55" s="1" customFormat="1">
      <c r="E62" s="2"/>
      <c r="F62" s="2"/>
      <c r="L62" s="2"/>
      <c r="N62" s="2"/>
      <c r="O62" s="444"/>
      <c r="P62" s="2"/>
      <c r="Q62" s="2"/>
      <c r="R62" s="2"/>
      <c r="U62" s="2"/>
      <c r="X62" s="6"/>
      <c r="Y62" s="7"/>
    </row>
    <row r="63" spans="1:55" s="1" customFormat="1">
      <c r="E63" s="2"/>
      <c r="F63" s="2"/>
      <c r="L63" s="2"/>
      <c r="N63" s="2"/>
      <c r="P63" s="2"/>
      <c r="Q63" s="2"/>
      <c r="R63" s="2"/>
      <c r="U63" s="2"/>
      <c r="X63" s="6"/>
      <c r="Y63" s="7"/>
    </row>
    <row r="64" spans="1:55" s="1" customFormat="1">
      <c r="E64" s="2"/>
      <c r="F64" s="2"/>
      <c r="L64" s="2"/>
      <c r="N64" s="2"/>
      <c r="P64" s="2"/>
      <c r="Q64" s="2"/>
      <c r="R64" s="2"/>
      <c r="U64" s="2"/>
      <c r="X64" s="6"/>
      <c r="Y64" s="7"/>
    </row>
    <row r="65" spans="5:25" s="1" customFormat="1">
      <c r="E65" s="2"/>
      <c r="F65" s="2"/>
      <c r="L65" s="2"/>
      <c r="N65" s="2"/>
      <c r="P65" s="2"/>
      <c r="Q65" s="2"/>
      <c r="R65" s="2"/>
      <c r="U65" s="2"/>
      <c r="V65" s="1">
        <f>12/37*100</f>
        <v>32.432432432432435</v>
      </c>
      <c r="X65" s="6"/>
      <c r="Y65" s="7"/>
    </row>
    <row r="66" spans="5:25" s="1" customFormat="1">
      <c r="E66" s="2"/>
      <c r="F66" s="2"/>
      <c r="L66" s="2"/>
      <c r="N66" s="2"/>
      <c r="P66" s="2"/>
      <c r="Q66" s="2"/>
      <c r="R66" s="2"/>
      <c r="U66" s="2"/>
      <c r="X66" s="6"/>
      <c r="Y66" s="7"/>
    </row>
    <row r="67" spans="5:25" s="1" customFormat="1">
      <c r="E67" s="2"/>
      <c r="F67" s="2"/>
      <c r="L67" s="2"/>
      <c r="N67" s="2"/>
      <c r="P67" s="2"/>
      <c r="Q67" s="2"/>
      <c r="R67" s="2"/>
      <c r="U67" s="2"/>
      <c r="X67" s="6"/>
      <c r="Y67" s="7"/>
    </row>
    <row r="68" spans="5:25" s="1" customFormat="1">
      <c r="E68" s="2"/>
      <c r="F68" s="2"/>
      <c r="L68" s="2"/>
      <c r="N68" s="2"/>
      <c r="P68" s="2"/>
      <c r="Q68" s="2"/>
      <c r="R68" s="2"/>
      <c r="U68" s="2"/>
      <c r="X68" s="6"/>
      <c r="Y68" s="7"/>
    </row>
    <row r="69" spans="5:25" s="1" customFormat="1">
      <c r="E69" s="2"/>
      <c r="F69" s="2"/>
      <c r="L69" s="2"/>
      <c r="N69" s="2"/>
      <c r="P69" s="2"/>
      <c r="Q69" s="2"/>
      <c r="R69" s="2"/>
      <c r="U69" s="2"/>
      <c r="X69" s="6"/>
      <c r="Y69" s="7"/>
    </row>
    <row r="70" spans="5:25" s="1" customFormat="1">
      <c r="E70" s="2"/>
      <c r="F70" s="2"/>
      <c r="L70" s="2"/>
      <c r="N70" s="2"/>
      <c r="P70" s="2"/>
      <c r="Q70" s="2"/>
      <c r="R70" s="2"/>
      <c r="U70" s="2"/>
      <c r="X70" s="6"/>
      <c r="Y70" s="7"/>
    </row>
    <row r="71" spans="5:25" s="1" customFormat="1">
      <c r="E71" s="2"/>
      <c r="F71" s="2"/>
      <c r="L71" s="2"/>
      <c r="N71" s="2"/>
      <c r="P71" s="2"/>
      <c r="Q71" s="2"/>
      <c r="R71" s="2"/>
      <c r="U71" s="2"/>
      <c r="X71" s="6"/>
      <c r="Y71" s="7"/>
    </row>
    <row r="72" spans="5:25" s="1" customFormat="1">
      <c r="E72" s="2"/>
      <c r="F72" s="2"/>
      <c r="L72" s="2"/>
      <c r="N72" s="2"/>
      <c r="P72" s="2"/>
      <c r="Q72" s="2"/>
      <c r="R72" s="2"/>
      <c r="U72" s="2"/>
      <c r="X72" s="6"/>
      <c r="Y72" s="7"/>
    </row>
    <row r="73" spans="5:25" s="1" customFormat="1">
      <c r="E73" s="2"/>
      <c r="F73" s="2"/>
      <c r="L73" s="2"/>
      <c r="N73" s="2"/>
      <c r="P73" s="2"/>
      <c r="Q73" s="2"/>
      <c r="R73" s="2"/>
      <c r="U73" s="2"/>
      <c r="X73" s="6"/>
      <c r="Y73" s="7"/>
    </row>
    <row r="74" spans="5:25" s="1" customFormat="1">
      <c r="E74" s="2"/>
      <c r="F74" s="2"/>
      <c r="L74" s="2"/>
      <c r="N74" s="2"/>
      <c r="P74" s="2"/>
      <c r="Q74" s="2"/>
      <c r="R74" s="2"/>
      <c r="U74" s="2"/>
      <c r="X74" s="6"/>
      <c r="Y74" s="7"/>
    </row>
    <row r="75" spans="5:25" s="1" customFormat="1">
      <c r="E75" s="2"/>
      <c r="F75" s="2"/>
      <c r="L75" s="2"/>
      <c r="N75" s="2"/>
      <c r="P75" s="2"/>
      <c r="Q75" s="2"/>
      <c r="R75" s="2"/>
      <c r="U75" s="2"/>
      <c r="X75" s="6"/>
      <c r="Y75" s="7"/>
    </row>
    <row r="76" spans="5:25" s="1" customFormat="1">
      <c r="E76" s="2"/>
      <c r="F76" s="2"/>
      <c r="L76" s="2"/>
      <c r="N76" s="2"/>
      <c r="P76" s="2"/>
      <c r="Q76" s="2"/>
      <c r="R76" s="2"/>
      <c r="U76" s="2"/>
      <c r="X76" s="6"/>
      <c r="Y76" s="7"/>
    </row>
    <row r="77" spans="5:25" s="1" customFormat="1">
      <c r="E77" s="2"/>
      <c r="F77" s="2"/>
      <c r="L77" s="2"/>
      <c r="N77" s="2"/>
      <c r="P77" s="2"/>
      <c r="Q77" s="2"/>
      <c r="R77" s="2"/>
      <c r="U77" s="2"/>
      <c r="X77" s="6"/>
      <c r="Y77" s="7"/>
    </row>
    <row r="78" spans="5:25" s="1" customFormat="1">
      <c r="E78" s="2"/>
      <c r="F78" s="2"/>
      <c r="L78" s="2"/>
      <c r="N78" s="2"/>
      <c r="P78" s="2"/>
      <c r="Q78" s="2"/>
      <c r="R78" s="2"/>
      <c r="U78" s="2"/>
      <c r="X78" s="6"/>
      <c r="Y78" s="7"/>
    </row>
    <row r="79" spans="5:25" s="1" customFormat="1">
      <c r="E79" s="2"/>
      <c r="F79" s="2"/>
      <c r="L79" s="2"/>
      <c r="N79" s="2"/>
      <c r="P79" s="2"/>
      <c r="Q79" s="2"/>
      <c r="R79" s="2"/>
      <c r="U79" s="2"/>
      <c r="X79" s="6"/>
      <c r="Y79" s="7"/>
    </row>
    <row r="80" spans="5:25" s="1" customFormat="1">
      <c r="E80" s="2"/>
      <c r="F80" s="2"/>
      <c r="L80" s="2"/>
      <c r="N80" s="2"/>
      <c r="P80" s="2"/>
      <c r="Q80" s="2"/>
      <c r="R80" s="2"/>
      <c r="U80" s="2"/>
      <c r="X80" s="6"/>
      <c r="Y80" s="7"/>
    </row>
    <row r="81" spans="5:25" s="1" customFormat="1">
      <c r="E81" s="2"/>
      <c r="F81" s="2"/>
      <c r="L81" s="2"/>
      <c r="N81" s="2"/>
      <c r="P81" s="2"/>
      <c r="Q81" s="2"/>
      <c r="R81" s="2"/>
      <c r="U81" s="2"/>
      <c r="X81" s="6"/>
      <c r="Y81" s="7"/>
    </row>
  </sheetData>
  <autoFilter ref="A9:BC58">
    <filterColumn colId="21">
      <filters>
        <filter val="M"/>
      </filters>
    </filterColumn>
  </autoFilter>
  <mergeCells count="24">
    <mergeCell ref="H37:V37"/>
    <mergeCell ref="K6:T6"/>
    <mergeCell ref="S7:T7"/>
    <mergeCell ref="Y6:Y8"/>
    <mergeCell ref="K7:L7"/>
    <mergeCell ref="M7:N7"/>
    <mergeCell ref="O7:P7"/>
    <mergeCell ref="Q7:R7"/>
    <mergeCell ref="H31:V31"/>
    <mergeCell ref="J6:J7"/>
    <mergeCell ref="U6:U8"/>
    <mergeCell ref="V6:V8"/>
    <mergeCell ref="W6:W8"/>
    <mergeCell ref="X6:X8"/>
    <mergeCell ref="F1:X1"/>
    <mergeCell ref="F2:X2"/>
    <mergeCell ref="B6:B7"/>
    <mergeCell ref="C6:C7"/>
    <mergeCell ref="D6:D7"/>
    <mergeCell ref="E6:E7"/>
    <mergeCell ref="F6:F7"/>
    <mergeCell ref="G6:G7"/>
    <mergeCell ref="H6:H7"/>
    <mergeCell ref="I6:I7"/>
  </mergeCells>
  <conditionalFormatting sqref="V10">
    <cfRule type="containsText" dxfId="239" priority="181" operator="containsText" text="M">
      <formula>NOT(ISERROR(SEARCH("M",V10)))</formula>
    </cfRule>
    <cfRule type="containsText" dxfId="238" priority="182" operator="containsText" text="K">
      <formula>NOT(ISERROR(SEARCH("K",V10)))</formula>
    </cfRule>
    <cfRule type="containsText" dxfId="237" priority="183" operator="containsText" text="H">
      <formula>NOT(ISERROR(SEARCH("H",V10)))</formula>
    </cfRule>
    <cfRule type="containsText" dxfId="236" priority="184" operator="containsText" text="B">
      <formula>NOT(ISERROR(SEARCH("B",V10)))</formula>
    </cfRule>
  </conditionalFormatting>
  <conditionalFormatting sqref="V11">
    <cfRule type="containsText" dxfId="235" priority="177" operator="containsText" text="M">
      <formula>NOT(ISERROR(SEARCH("M",V11)))</formula>
    </cfRule>
    <cfRule type="containsText" dxfId="234" priority="178" operator="containsText" text="K">
      <formula>NOT(ISERROR(SEARCH("K",V11)))</formula>
    </cfRule>
    <cfRule type="containsText" dxfId="233" priority="179" operator="containsText" text="H">
      <formula>NOT(ISERROR(SEARCH("H",V11)))</formula>
    </cfRule>
    <cfRule type="containsText" dxfId="232" priority="180" operator="containsText" text="B">
      <formula>NOT(ISERROR(SEARCH("B",V11)))</formula>
    </cfRule>
  </conditionalFormatting>
  <conditionalFormatting sqref="V12">
    <cfRule type="containsText" dxfId="231" priority="173" operator="containsText" text="M">
      <formula>NOT(ISERROR(SEARCH("M",V12)))</formula>
    </cfRule>
    <cfRule type="containsText" dxfId="230" priority="174" operator="containsText" text="K">
      <formula>NOT(ISERROR(SEARCH("K",V12)))</formula>
    </cfRule>
    <cfRule type="containsText" dxfId="229" priority="175" operator="containsText" text="H">
      <formula>NOT(ISERROR(SEARCH("H",V12)))</formula>
    </cfRule>
    <cfRule type="containsText" dxfId="228" priority="176" operator="containsText" text="B">
      <formula>NOT(ISERROR(SEARCH("B",V12)))</formula>
    </cfRule>
  </conditionalFormatting>
  <conditionalFormatting sqref="V13">
    <cfRule type="containsText" dxfId="227" priority="25" operator="containsText" text="M">
      <formula>NOT(ISERROR(SEARCH("M",V13)))</formula>
    </cfRule>
    <cfRule type="containsText" dxfId="226" priority="26" operator="containsText" text="K">
      <formula>NOT(ISERROR(SEARCH("K",V13)))</formula>
    </cfRule>
    <cfRule type="containsText" dxfId="225" priority="27" operator="containsText" text="H">
      <formula>NOT(ISERROR(SEARCH("H",V13)))</formula>
    </cfRule>
    <cfRule type="containsText" dxfId="224" priority="28" operator="containsText" text="B">
      <formula>NOT(ISERROR(SEARCH("B",V13)))</formula>
    </cfRule>
  </conditionalFormatting>
  <conditionalFormatting sqref="W13">
    <cfRule type="containsText" dxfId="223" priority="21" operator="containsText" text="M">
      <formula>NOT(ISERROR(SEARCH("M",W13)))</formula>
    </cfRule>
    <cfRule type="containsText" dxfId="222" priority="22" operator="containsText" text="K">
      <formula>NOT(ISERROR(SEARCH("K",W13)))</formula>
    </cfRule>
    <cfRule type="containsText" dxfId="221" priority="23" operator="containsText" text="H">
      <formula>NOT(ISERROR(SEARCH("H",W13)))</formula>
    </cfRule>
    <cfRule type="containsText" dxfId="220" priority="24" operator="containsText" text="B">
      <formula>NOT(ISERROR(SEARCH("B",W13)))</formula>
    </cfRule>
  </conditionalFormatting>
  <conditionalFormatting sqref="V14">
    <cfRule type="containsText" dxfId="219" priority="169" operator="containsText" text="M">
      <formula>NOT(ISERROR(SEARCH("M",V14)))</formula>
    </cfRule>
    <cfRule type="containsText" dxfId="218" priority="170" operator="containsText" text="K">
      <formula>NOT(ISERROR(SEARCH("K",V14)))</formula>
    </cfRule>
    <cfRule type="containsText" dxfId="217" priority="171" operator="containsText" text="H">
      <formula>NOT(ISERROR(SEARCH("H",V14)))</formula>
    </cfRule>
    <cfRule type="containsText" dxfId="216" priority="172" operator="containsText" text="B">
      <formula>NOT(ISERROR(SEARCH("B",V14)))</formula>
    </cfRule>
  </conditionalFormatting>
  <conditionalFormatting sqref="V15">
    <cfRule type="containsText" dxfId="215" priority="165" operator="containsText" text="M">
      <formula>NOT(ISERROR(SEARCH("M",V15)))</formula>
    </cfRule>
    <cfRule type="containsText" dxfId="214" priority="166" operator="containsText" text="K">
      <formula>NOT(ISERROR(SEARCH("K",V15)))</formula>
    </cfRule>
    <cfRule type="containsText" dxfId="213" priority="167" operator="containsText" text="H">
      <formula>NOT(ISERROR(SEARCH("H",V15)))</formula>
    </cfRule>
    <cfRule type="containsText" dxfId="212" priority="168" operator="containsText" text="B">
      <formula>NOT(ISERROR(SEARCH("B",V15)))</formula>
    </cfRule>
  </conditionalFormatting>
  <conditionalFormatting sqref="V16:W16">
    <cfRule type="containsText" dxfId="211" priority="29" operator="containsText" text="M">
      <formula>NOT(ISERROR(SEARCH("M",V16)))</formula>
    </cfRule>
    <cfRule type="containsText" dxfId="210" priority="30" operator="containsText" text="K">
      <formula>NOT(ISERROR(SEARCH("K",V16)))</formula>
    </cfRule>
    <cfRule type="containsText" dxfId="209" priority="31" operator="containsText" text="H">
      <formula>NOT(ISERROR(SEARCH("H",V16)))</formula>
    </cfRule>
    <cfRule type="containsText" dxfId="208" priority="32" operator="containsText" text="B">
      <formula>NOT(ISERROR(SEARCH("B",V16)))</formula>
    </cfRule>
  </conditionalFormatting>
  <conditionalFormatting sqref="V17">
    <cfRule type="containsText" dxfId="207" priority="161" operator="containsText" text="M">
      <formula>NOT(ISERROR(SEARCH("M",V17)))</formula>
    </cfRule>
    <cfRule type="containsText" dxfId="206" priority="162" operator="containsText" text="K">
      <formula>NOT(ISERROR(SEARCH("K",V17)))</formula>
    </cfRule>
    <cfRule type="containsText" dxfId="205" priority="163" operator="containsText" text="H">
      <formula>NOT(ISERROR(SEARCH("H",V17)))</formula>
    </cfRule>
    <cfRule type="containsText" dxfId="204" priority="164" operator="containsText" text="B">
      <formula>NOT(ISERROR(SEARCH("B",V17)))</formula>
    </cfRule>
  </conditionalFormatting>
  <conditionalFormatting sqref="R18">
    <cfRule type="containsText" dxfId="203" priority="193" operator="containsText" text="M">
      <formula>NOT(ISERROR(SEARCH("M",R18)))</formula>
    </cfRule>
    <cfRule type="containsText" dxfId="202" priority="194" operator="containsText" text="K">
      <formula>NOT(ISERROR(SEARCH("K",R18)))</formula>
    </cfRule>
    <cfRule type="containsText" dxfId="201" priority="195" operator="containsText" text="H">
      <formula>NOT(ISERROR(SEARCH("H",R18)))</formula>
    </cfRule>
    <cfRule type="containsText" dxfId="200" priority="196" operator="containsText" text="B">
      <formula>NOT(ISERROR(SEARCH("B",R18)))</formula>
    </cfRule>
  </conditionalFormatting>
  <conditionalFormatting sqref="V18">
    <cfRule type="containsText" dxfId="199" priority="241" operator="containsText" text="M">
      <formula>NOT(ISERROR(SEARCH("M",V18)))</formula>
    </cfRule>
    <cfRule type="containsText" dxfId="198" priority="242" operator="containsText" text="K">
      <formula>NOT(ISERROR(SEARCH("K",V18)))</formula>
    </cfRule>
    <cfRule type="containsText" dxfId="197" priority="243" operator="containsText" text="H">
      <formula>NOT(ISERROR(SEARCH("H",V18)))</formula>
    </cfRule>
    <cfRule type="containsText" dxfId="196" priority="244" operator="containsText" text="B">
      <formula>NOT(ISERROR(SEARCH("B",V18)))</formula>
    </cfRule>
  </conditionalFormatting>
  <conditionalFormatting sqref="V19">
    <cfRule type="containsText" dxfId="195" priority="157" operator="containsText" text="M">
      <formula>NOT(ISERROR(SEARCH("M",V19)))</formula>
    </cfRule>
    <cfRule type="containsText" dxfId="194" priority="158" operator="containsText" text="K">
      <formula>NOT(ISERROR(SEARCH("K",V19)))</formula>
    </cfRule>
    <cfRule type="containsText" dxfId="193" priority="159" operator="containsText" text="H">
      <formula>NOT(ISERROR(SEARCH("H",V19)))</formula>
    </cfRule>
    <cfRule type="containsText" dxfId="192" priority="160" operator="containsText" text="B">
      <formula>NOT(ISERROR(SEARCH("B",V19)))</formula>
    </cfRule>
  </conditionalFormatting>
  <conditionalFormatting sqref="V20">
    <cfRule type="containsText" dxfId="191" priority="57" operator="containsText" text="M">
      <formula>NOT(ISERROR(SEARCH("M",V20)))</formula>
    </cfRule>
    <cfRule type="containsText" dxfId="190" priority="58" operator="containsText" text="K">
      <formula>NOT(ISERROR(SEARCH("K",V20)))</formula>
    </cfRule>
    <cfRule type="containsText" dxfId="189" priority="59" operator="containsText" text="H">
      <formula>NOT(ISERROR(SEARCH("H",V20)))</formula>
    </cfRule>
    <cfRule type="containsText" dxfId="188" priority="60" operator="containsText" text="B">
      <formula>NOT(ISERROR(SEARCH("B",V20)))</formula>
    </cfRule>
  </conditionalFormatting>
  <conditionalFormatting sqref="W20">
    <cfRule type="containsText" dxfId="187" priority="53" operator="containsText" text="M">
      <formula>NOT(ISERROR(SEARCH("M",W20)))</formula>
    </cfRule>
    <cfRule type="containsText" dxfId="186" priority="54" operator="containsText" text="K">
      <formula>NOT(ISERROR(SEARCH("K",W20)))</formula>
    </cfRule>
    <cfRule type="containsText" dxfId="185" priority="55" operator="containsText" text="H">
      <formula>NOT(ISERROR(SEARCH("H",W20)))</formula>
    </cfRule>
    <cfRule type="containsText" dxfId="184" priority="56" operator="containsText" text="B">
      <formula>NOT(ISERROR(SEARCH("B",W20)))</formula>
    </cfRule>
  </conditionalFormatting>
  <conditionalFormatting sqref="L21">
    <cfRule type="containsText" dxfId="183" priority="221" operator="containsText" text="M">
      <formula>NOT(ISERROR(SEARCH("M",L21)))</formula>
    </cfRule>
    <cfRule type="containsText" dxfId="182" priority="222" operator="containsText" text="K">
      <formula>NOT(ISERROR(SEARCH("K",L21)))</formula>
    </cfRule>
    <cfRule type="containsText" dxfId="181" priority="223" operator="containsText" text="H">
      <formula>NOT(ISERROR(SEARCH("H",L21)))</formula>
    </cfRule>
    <cfRule type="containsText" dxfId="180" priority="224" operator="containsText" text="B">
      <formula>NOT(ISERROR(SEARCH("B",L21)))</formula>
    </cfRule>
  </conditionalFormatting>
  <conditionalFormatting sqref="N21">
    <cfRule type="containsText" dxfId="179" priority="213" operator="containsText" text="M">
      <formula>NOT(ISERROR(SEARCH("M",N21)))</formula>
    </cfRule>
    <cfRule type="containsText" dxfId="178" priority="214" operator="containsText" text="K">
      <formula>NOT(ISERROR(SEARCH("K",N21)))</formula>
    </cfRule>
    <cfRule type="containsText" dxfId="177" priority="215" operator="containsText" text="H">
      <formula>NOT(ISERROR(SEARCH("H",N21)))</formula>
    </cfRule>
    <cfRule type="containsText" dxfId="176" priority="216" operator="containsText" text="B">
      <formula>NOT(ISERROR(SEARCH("B",N21)))</formula>
    </cfRule>
  </conditionalFormatting>
  <conditionalFormatting sqref="P21">
    <cfRule type="containsText" dxfId="175" priority="205" operator="containsText" text="M">
      <formula>NOT(ISERROR(SEARCH("M",P21)))</formula>
    </cfRule>
    <cfRule type="containsText" dxfId="174" priority="206" operator="containsText" text="K">
      <formula>NOT(ISERROR(SEARCH("K",P21)))</formula>
    </cfRule>
    <cfRule type="containsText" dxfId="173" priority="207" operator="containsText" text="H">
      <formula>NOT(ISERROR(SEARCH("H",P21)))</formula>
    </cfRule>
    <cfRule type="containsText" dxfId="172" priority="208" operator="containsText" text="B">
      <formula>NOT(ISERROR(SEARCH("B",P21)))</formula>
    </cfRule>
  </conditionalFormatting>
  <conditionalFormatting sqref="R21">
    <cfRule type="containsText" dxfId="171" priority="189" operator="containsText" text="M">
      <formula>NOT(ISERROR(SEARCH("M",R21)))</formula>
    </cfRule>
    <cfRule type="containsText" dxfId="170" priority="190" operator="containsText" text="K">
      <formula>NOT(ISERROR(SEARCH("K",R21)))</formula>
    </cfRule>
    <cfRule type="containsText" dxfId="169" priority="191" operator="containsText" text="H">
      <formula>NOT(ISERROR(SEARCH("H",R21)))</formula>
    </cfRule>
    <cfRule type="containsText" dxfId="168" priority="192" operator="containsText" text="B">
      <formula>NOT(ISERROR(SEARCH("B",R21)))</formula>
    </cfRule>
  </conditionalFormatting>
  <conditionalFormatting sqref="U21">
    <cfRule type="containsText" dxfId="167" priority="229" operator="containsText" text="M">
      <formula>NOT(ISERROR(SEARCH("M",U21)))</formula>
    </cfRule>
    <cfRule type="containsText" dxfId="166" priority="230" operator="containsText" text="K">
      <formula>NOT(ISERROR(SEARCH("K",U21)))</formula>
    </cfRule>
    <cfRule type="containsText" dxfId="165" priority="231" operator="containsText" text="H">
      <formula>NOT(ISERROR(SEARCH("H",U21)))</formula>
    </cfRule>
    <cfRule type="containsText" dxfId="164" priority="232" operator="containsText" text="B">
      <formula>NOT(ISERROR(SEARCH("B",U21)))</formula>
    </cfRule>
  </conditionalFormatting>
  <conditionalFormatting sqref="V21:W21">
    <cfRule type="containsText" dxfId="163" priority="33" operator="containsText" text="M">
      <formula>NOT(ISERROR(SEARCH("M",V21)))</formula>
    </cfRule>
    <cfRule type="containsText" dxfId="162" priority="34" operator="containsText" text="K">
      <formula>NOT(ISERROR(SEARCH("K",V21)))</formula>
    </cfRule>
    <cfRule type="containsText" dxfId="161" priority="35" operator="containsText" text="H">
      <formula>NOT(ISERROR(SEARCH("H",V21)))</formula>
    </cfRule>
    <cfRule type="containsText" dxfId="160" priority="36" operator="containsText" text="B">
      <formula>NOT(ISERROR(SEARCH("B",V21)))</formula>
    </cfRule>
  </conditionalFormatting>
  <conditionalFormatting sqref="R22">
    <cfRule type="containsText" dxfId="159" priority="153" operator="containsText" text="M">
      <formula>NOT(ISERROR(SEARCH("M",R22)))</formula>
    </cfRule>
    <cfRule type="containsText" dxfId="158" priority="154" operator="containsText" text="K">
      <formula>NOT(ISERROR(SEARCH("K",R22)))</formula>
    </cfRule>
    <cfRule type="containsText" dxfId="157" priority="155" operator="containsText" text="H">
      <formula>NOT(ISERROR(SEARCH("H",R22)))</formula>
    </cfRule>
    <cfRule type="containsText" dxfId="156" priority="156" operator="containsText" text="B">
      <formula>NOT(ISERROR(SEARCH("B",R22)))</formula>
    </cfRule>
  </conditionalFormatting>
  <conditionalFormatting sqref="V22">
    <cfRule type="containsText" dxfId="155" priority="149" operator="containsText" text="M">
      <formula>NOT(ISERROR(SEARCH("M",V22)))</formula>
    </cfRule>
    <cfRule type="containsText" dxfId="154" priority="150" operator="containsText" text="K">
      <formula>NOT(ISERROR(SEARCH("K",V22)))</formula>
    </cfRule>
    <cfRule type="containsText" dxfId="153" priority="151" operator="containsText" text="H">
      <formula>NOT(ISERROR(SEARCH("H",V22)))</formula>
    </cfRule>
    <cfRule type="containsText" dxfId="152" priority="152" operator="containsText" text="B">
      <formula>NOT(ISERROR(SEARCH("B",V22)))</formula>
    </cfRule>
  </conditionalFormatting>
  <conditionalFormatting sqref="V23:W23">
    <cfRule type="containsText" dxfId="151" priority="145" operator="containsText" text="M">
      <formula>NOT(ISERROR(SEARCH("M",V23)))</formula>
    </cfRule>
    <cfRule type="containsText" dxfId="150" priority="146" operator="containsText" text="K">
      <formula>NOT(ISERROR(SEARCH("K",V23)))</formula>
    </cfRule>
    <cfRule type="containsText" dxfId="149" priority="147" operator="containsText" text="H">
      <formula>NOT(ISERROR(SEARCH("H",V23)))</formula>
    </cfRule>
    <cfRule type="containsText" dxfId="148" priority="148" operator="containsText" text="B">
      <formula>NOT(ISERROR(SEARCH("B",V23)))</formula>
    </cfRule>
  </conditionalFormatting>
  <conditionalFormatting sqref="V24:W24">
    <cfRule type="containsText" dxfId="147" priority="141" operator="containsText" text="M">
      <formula>NOT(ISERROR(SEARCH("M",V24)))</formula>
    </cfRule>
    <cfRule type="containsText" dxfId="146" priority="142" operator="containsText" text="K">
      <formula>NOT(ISERROR(SEARCH("K",V24)))</formula>
    </cfRule>
    <cfRule type="containsText" dxfId="145" priority="143" operator="containsText" text="H">
      <formula>NOT(ISERROR(SEARCH("H",V24)))</formula>
    </cfRule>
    <cfRule type="containsText" dxfId="144" priority="144" operator="containsText" text="B">
      <formula>NOT(ISERROR(SEARCH("B",V24)))</formula>
    </cfRule>
  </conditionalFormatting>
  <conditionalFormatting sqref="V25">
    <cfRule type="containsText" dxfId="143" priority="237" operator="containsText" text="M">
      <formula>NOT(ISERROR(SEARCH("M",V25)))</formula>
    </cfRule>
    <cfRule type="containsText" dxfId="142" priority="238" operator="containsText" text="K">
      <formula>NOT(ISERROR(SEARCH("K",V25)))</formula>
    </cfRule>
    <cfRule type="containsText" dxfId="141" priority="239" operator="containsText" text="H">
      <formula>NOT(ISERROR(SEARCH("H",V25)))</formula>
    </cfRule>
    <cfRule type="containsText" dxfId="140" priority="240" operator="containsText" text="B">
      <formula>NOT(ISERROR(SEARCH("B",V25)))</formula>
    </cfRule>
  </conditionalFormatting>
  <conditionalFormatting sqref="V26">
    <cfRule type="containsText" dxfId="139" priority="137" operator="containsText" text="M">
      <formula>NOT(ISERROR(SEARCH("M",V26)))</formula>
    </cfRule>
    <cfRule type="containsText" dxfId="138" priority="138" operator="containsText" text="K">
      <formula>NOT(ISERROR(SEARCH("K",V26)))</formula>
    </cfRule>
    <cfRule type="containsText" dxfId="137" priority="139" operator="containsText" text="H">
      <formula>NOT(ISERROR(SEARCH("H",V26)))</formula>
    </cfRule>
    <cfRule type="containsText" dxfId="136" priority="140" operator="containsText" text="B">
      <formula>NOT(ISERROR(SEARCH("B",V26)))</formula>
    </cfRule>
  </conditionalFormatting>
  <conditionalFormatting sqref="V27">
    <cfRule type="containsText" dxfId="135" priority="133" operator="containsText" text="M">
      <formula>NOT(ISERROR(SEARCH("M",V27)))</formula>
    </cfRule>
    <cfRule type="containsText" dxfId="134" priority="134" operator="containsText" text="K">
      <formula>NOT(ISERROR(SEARCH("K",V27)))</formula>
    </cfRule>
    <cfRule type="containsText" dxfId="133" priority="135" operator="containsText" text="H">
      <formula>NOT(ISERROR(SEARCH("H",V27)))</formula>
    </cfRule>
    <cfRule type="containsText" dxfId="132" priority="136" operator="containsText" text="B">
      <formula>NOT(ISERROR(SEARCH("B",V27)))</formula>
    </cfRule>
  </conditionalFormatting>
  <conditionalFormatting sqref="V28">
    <cfRule type="containsText" dxfId="131" priority="201" operator="containsText" text="M">
      <formula>NOT(ISERROR(SEARCH("M",V28)))</formula>
    </cfRule>
    <cfRule type="containsText" dxfId="130" priority="202" operator="containsText" text="K">
      <formula>NOT(ISERROR(SEARCH("K",V28)))</formula>
    </cfRule>
    <cfRule type="containsText" dxfId="129" priority="203" operator="containsText" text="H">
      <formula>NOT(ISERROR(SEARCH("H",V28)))</formula>
    </cfRule>
    <cfRule type="containsText" dxfId="128" priority="204" operator="containsText" text="B">
      <formula>NOT(ISERROR(SEARCH("B",V28)))</formula>
    </cfRule>
  </conditionalFormatting>
  <conditionalFormatting sqref="V29">
    <cfRule type="containsText" dxfId="127" priority="41" operator="containsText" text="M">
      <formula>NOT(ISERROR(SEARCH("M",V29)))</formula>
    </cfRule>
    <cfRule type="containsText" dxfId="126" priority="42" operator="containsText" text="K">
      <formula>NOT(ISERROR(SEARCH("K",V29)))</formula>
    </cfRule>
    <cfRule type="containsText" dxfId="125" priority="43" operator="containsText" text="H">
      <formula>NOT(ISERROR(SEARCH("H",V29)))</formula>
    </cfRule>
    <cfRule type="containsText" dxfId="124" priority="44" operator="containsText" text="B">
      <formula>NOT(ISERROR(SEARCH("B",V29)))</formula>
    </cfRule>
  </conditionalFormatting>
  <conditionalFormatting sqref="W29">
    <cfRule type="containsText" dxfId="123" priority="37" operator="containsText" text="M">
      <formula>NOT(ISERROR(SEARCH("M",W29)))</formula>
    </cfRule>
    <cfRule type="containsText" dxfId="122" priority="38" operator="containsText" text="K">
      <formula>NOT(ISERROR(SEARCH("K",W29)))</formula>
    </cfRule>
    <cfRule type="containsText" dxfId="121" priority="39" operator="containsText" text="H">
      <formula>NOT(ISERROR(SEARCH("H",W29)))</formula>
    </cfRule>
    <cfRule type="containsText" dxfId="120" priority="40" operator="containsText" text="B">
      <formula>NOT(ISERROR(SEARCH("B",W29)))</formula>
    </cfRule>
  </conditionalFormatting>
  <conditionalFormatting sqref="R30">
    <cfRule type="containsText" dxfId="119" priority="185" operator="containsText" text="M">
      <formula>NOT(ISERROR(SEARCH("M",R30)))</formula>
    </cfRule>
    <cfRule type="containsText" dxfId="118" priority="186" operator="containsText" text="K">
      <formula>NOT(ISERROR(SEARCH("K",R30)))</formula>
    </cfRule>
    <cfRule type="containsText" dxfId="117" priority="187" operator="containsText" text="H">
      <formula>NOT(ISERROR(SEARCH("H",R30)))</formula>
    </cfRule>
    <cfRule type="containsText" dxfId="116" priority="188" operator="containsText" text="B">
      <formula>NOT(ISERROR(SEARCH("B",R30)))</formula>
    </cfRule>
  </conditionalFormatting>
  <conditionalFormatting sqref="V30:W30">
    <cfRule type="containsText" dxfId="115" priority="45" operator="containsText" text="M">
      <formula>NOT(ISERROR(SEARCH("M",V30)))</formula>
    </cfRule>
    <cfRule type="containsText" dxfId="114" priority="46" operator="containsText" text="K">
      <formula>NOT(ISERROR(SEARCH("K",V30)))</formula>
    </cfRule>
    <cfRule type="containsText" dxfId="113" priority="47" operator="containsText" text="H">
      <formula>NOT(ISERROR(SEARCH("H",V30)))</formula>
    </cfRule>
    <cfRule type="containsText" dxfId="112" priority="48" operator="containsText" text="B">
      <formula>NOT(ISERROR(SEARCH("B",V30)))</formula>
    </cfRule>
  </conditionalFormatting>
  <conditionalFormatting sqref="V32:W32">
    <cfRule type="containsText" dxfId="111" priority="129" operator="containsText" text="M">
      <formula>NOT(ISERROR(SEARCH("M",V32)))</formula>
    </cfRule>
    <cfRule type="containsText" dxfId="110" priority="130" operator="containsText" text="K">
      <formula>NOT(ISERROR(SEARCH("K",V32)))</formula>
    </cfRule>
    <cfRule type="containsText" dxfId="109" priority="131" operator="containsText" text="H">
      <formula>NOT(ISERROR(SEARCH("H",V32)))</formula>
    </cfRule>
    <cfRule type="containsText" dxfId="108" priority="132" operator="containsText" text="B">
      <formula>NOT(ISERROR(SEARCH("B",V32)))</formula>
    </cfRule>
  </conditionalFormatting>
  <conditionalFormatting sqref="V33:W33">
    <cfRule type="containsText" dxfId="107" priority="125" operator="containsText" text="M">
      <formula>NOT(ISERROR(SEARCH("M",V33)))</formula>
    </cfRule>
    <cfRule type="containsText" dxfId="106" priority="126" operator="containsText" text="K">
      <formula>NOT(ISERROR(SEARCH("K",V33)))</formula>
    </cfRule>
    <cfRule type="containsText" dxfId="105" priority="127" operator="containsText" text="H">
      <formula>NOT(ISERROR(SEARCH("H",V33)))</formula>
    </cfRule>
    <cfRule type="containsText" dxfId="104" priority="128" operator="containsText" text="B">
      <formula>NOT(ISERROR(SEARCH("B",V33)))</formula>
    </cfRule>
  </conditionalFormatting>
  <conditionalFormatting sqref="V34:W34">
    <cfRule type="containsText" dxfId="103" priority="49" operator="containsText" text="M">
      <formula>NOT(ISERROR(SEARCH("M",V34)))</formula>
    </cfRule>
    <cfRule type="containsText" dxfId="102" priority="50" operator="containsText" text="K">
      <formula>NOT(ISERROR(SEARCH("K",V34)))</formula>
    </cfRule>
    <cfRule type="containsText" dxfId="101" priority="51" operator="containsText" text="H">
      <formula>NOT(ISERROR(SEARCH("H",V34)))</formula>
    </cfRule>
    <cfRule type="containsText" dxfId="100" priority="52" operator="containsText" text="B">
      <formula>NOT(ISERROR(SEARCH("B",V34)))</formula>
    </cfRule>
  </conditionalFormatting>
  <conditionalFormatting sqref="V35">
    <cfRule type="containsText" dxfId="99" priority="121" operator="containsText" text="M">
      <formula>NOT(ISERROR(SEARCH("M",V35)))</formula>
    </cfRule>
    <cfRule type="containsText" dxfId="98" priority="122" operator="containsText" text="K">
      <formula>NOT(ISERROR(SEARCH("K",V35)))</formula>
    </cfRule>
    <cfRule type="containsText" dxfId="97" priority="123" operator="containsText" text="H">
      <formula>NOT(ISERROR(SEARCH("H",V35)))</formula>
    </cfRule>
    <cfRule type="containsText" dxfId="96" priority="124" operator="containsText" text="B">
      <formula>NOT(ISERROR(SEARCH("B",V35)))</formula>
    </cfRule>
  </conditionalFormatting>
  <conditionalFormatting sqref="W35">
    <cfRule type="containsText" dxfId="95" priority="117" operator="containsText" text="M">
      <formula>NOT(ISERROR(SEARCH("M",W35)))</formula>
    </cfRule>
    <cfRule type="containsText" dxfId="94" priority="118" operator="containsText" text="K">
      <formula>NOT(ISERROR(SEARCH("K",W35)))</formula>
    </cfRule>
    <cfRule type="containsText" dxfId="93" priority="119" operator="containsText" text="H">
      <formula>NOT(ISERROR(SEARCH("H",W35)))</formula>
    </cfRule>
    <cfRule type="containsText" dxfId="92" priority="120" operator="containsText" text="B">
      <formula>NOT(ISERROR(SEARCH("B",W35)))</formula>
    </cfRule>
  </conditionalFormatting>
  <conditionalFormatting sqref="V36:W36">
    <cfRule type="containsText" dxfId="91" priority="113" operator="containsText" text="M">
      <formula>NOT(ISERROR(SEARCH("M",V36)))</formula>
    </cfRule>
    <cfRule type="containsText" dxfId="90" priority="114" operator="containsText" text="K">
      <formula>NOT(ISERROR(SEARCH("K",V36)))</formula>
    </cfRule>
    <cfRule type="containsText" dxfId="89" priority="115" operator="containsText" text="H">
      <formula>NOT(ISERROR(SEARCH("H",V36)))</formula>
    </cfRule>
    <cfRule type="containsText" dxfId="88" priority="116" operator="containsText" text="B">
      <formula>NOT(ISERROR(SEARCH("B",V36)))</formula>
    </cfRule>
  </conditionalFormatting>
  <conditionalFormatting sqref="L38">
    <cfRule type="containsText" dxfId="87" priority="225" operator="containsText" text="M">
      <formula>NOT(ISERROR(SEARCH("M",L38)))</formula>
    </cfRule>
    <cfRule type="containsText" dxfId="86" priority="226" operator="containsText" text="K">
      <formula>NOT(ISERROR(SEARCH("K",L38)))</formula>
    </cfRule>
    <cfRule type="containsText" dxfId="85" priority="227" operator="containsText" text="H">
      <formula>NOT(ISERROR(SEARCH("H",L38)))</formula>
    </cfRule>
    <cfRule type="containsText" dxfId="84" priority="228" operator="containsText" text="B">
      <formula>NOT(ISERROR(SEARCH("B",L38)))</formula>
    </cfRule>
  </conditionalFormatting>
  <conditionalFormatting sqref="V41:W41">
    <cfRule type="containsText" dxfId="83" priority="93" operator="containsText" text="M">
      <formula>NOT(ISERROR(SEARCH("M",V41)))</formula>
    </cfRule>
    <cfRule type="containsText" dxfId="82" priority="94" operator="containsText" text="K">
      <formula>NOT(ISERROR(SEARCH("K",V41)))</formula>
    </cfRule>
    <cfRule type="containsText" dxfId="81" priority="95" operator="containsText" text="H">
      <formula>NOT(ISERROR(SEARCH("H",V41)))</formula>
    </cfRule>
    <cfRule type="containsText" dxfId="80" priority="96" operator="containsText" text="B">
      <formula>NOT(ISERROR(SEARCH("B",V41)))</formula>
    </cfRule>
  </conditionalFormatting>
  <conditionalFormatting sqref="V42:W42">
    <cfRule type="containsText" dxfId="79" priority="89" operator="containsText" text="M">
      <formula>NOT(ISERROR(SEARCH("M",V42)))</formula>
    </cfRule>
    <cfRule type="containsText" dxfId="78" priority="90" operator="containsText" text="K">
      <formula>NOT(ISERROR(SEARCH("K",V42)))</formula>
    </cfRule>
    <cfRule type="containsText" dxfId="77" priority="91" operator="containsText" text="H">
      <formula>NOT(ISERROR(SEARCH("H",V42)))</formula>
    </cfRule>
    <cfRule type="containsText" dxfId="76" priority="92" operator="containsText" text="B">
      <formula>NOT(ISERROR(SEARCH("B",V42)))</formula>
    </cfRule>
  </conditionalFormatting>
  <conditionalFormatting sqref="V43">
    <cfRule type="containsText" dxfId="75" priority="97" operator="containsText" text="M">
      <formula>NOT(ISERROR(SEARCH("M",V43)))</formula>
    </cfRule>
    <cfRule type="containsText" dxfId="74" priority="98" operator="containsText" text="K">
      <formula>NOT(ISERROR(SEARCH("K",V43)))</formula>
    </cfRule>
    <cfRule type="containsText" dxfId="73" priority="99" operator="containsText" text="H">
      <formula>NOT(ISERROR(SEARCH("H",V43)))</formula>
    </cfRule>
    <cfRule type="containsText" dxfId="72" priority="100" operator="containsText" text="B">
      <formula>NOT(ISERROR(SEARCH("B",V43)))</formula>
    </cfRule>
  </conditionalFormatting>
  <conditionalFormatting sqref="V44:W44">
    <cfRule type="containsText" dxfId="71" priority="85" operator="containsText" text="M">
      <formula>NOT(ISERROR(SEARCH("M",V44)))</formula>
    </cfRule>
    <cfRule type="containsText" dxfId="70" priority="86" operator="containsText" text="K">
      <formula>NOT(ISERROR(SEARCH("K",V44)))</formula>
    </cfRule>
    <cfRule type="containsText" dxfId="69" priority="87" operator="containsText" text="H">
      <formula>NOT(ISERROR(SEARCH("H",V44)))</formula>
    </cfRule>
    <cfRule type="containsText" dxfId="68" priority="88" operator="containsText" text="B">
      <formula>NOT(ISERROR(SEARCH("B",V44)))</formula>
    </cfRule>
  </conditionalFormatting>
  <conditionalFormatting sqref="V45:W45">
    <cfRule type="containsText" dxfId="67" priority="77" operator="containsText" text="M">
      <formula>NOT(ISERROR(SEARCH("M",V45)))</formula>
    </cfRule>
    <cfRule type="containsText" dxfId="66" priority="78" operator="containsText" text="K">
      <formula>NOT(ISERROR(SEARCH("K",V45)))</formula>
    </cfRule>
    <cfRule type="containsText" dxfId="65" priority="79" operator="containsText" text="H">
      <formula>NOT(ISERROR(SEARCH("H",V45)))</formula>
    </cfRule>
    <cfRule type="containsText" dxfId="64" priority="80" operator="containsText" text="B">
      <formula>NOT(ISERROR(SEARCH("B",V45)))</formula>
    </cfRule>
  </conditionalFormatting>
  <conditionalFormatting sqref="R46">
    <cfRule type="containsText" dxfId="63" priority="81" operator="containsText" text="M">
      <formula>NOT(ISERROR(SEARCH("M",R46)))</formula>
    </cfRule>
    <cfRule type="containsText" dxfId="62" priority="82" operator="containsText" text="K">
      <formula>NOT(ISERROR(SEARCH("K",R46)))</formula>
    </cfRule>
    <cfRule type="containsText" dxfId="61" priority="83" operator="containsText" text="H">
      <formula>NOT(ISERROR(SEARCH("H",R46)))</formula>
    </cfRule>
    <cfRule type="containsText" dxfId="60" priority="84" operator="containsText" text="B">
      <formula>NOT(ISERROR(SEARCH("B",R46)))</formula>
    </cfRule>
  </conditionalFormatting>
  <conditionalFormatting sqref="V46">
    <cfRule type="containsText" dxfId="59" priority="73" operator="containsText" text="M">
      <formula>NOT(ISERROR(SEARCH("M",V46)))</formula>
    </cfRule>
    <cfRule type="containsText" dxfId="58" priority="74" operator="containsText" text="K">
      <formula>NOT(ISERROR(SEARCH("K",V46)))</formula>
    </cfRule>
    <cfRule type="containsText" dxfId="57" priority="75" operator="containsText" text="H">
      <formula>NOT(ISERROR(SEARCH("H",V46)))</formula>
    </cfRule>
    <cfRule type="containsText" dxfId="56" priority="76" operator="containsText" text="B">
      <formula>NOT(ISERROR(SEARCH("B",V46)))</formula>
    </cfRule>
  </conditionalFormatting>
  <conditionalFormatting sqref="V49:W49">
    <cfRule type="containsText" dxfId="55" priority="69" operator="containsText" text="M">
      <formula>NOT(ISERROR(SEARCH("M",V49)))</formula>
    </cfRule>
    <cfRule type="containsText" dxfId="54" priority="70" operator="containsText" text="K">
      <formula>NOT(ISERROR(SEARCH("K",V49)))</formula>
    </cfRule>
    <cfRule type="containsText" dxfId="53" priority="71" operator="containsText" text="H">
      <formula>NOT(ISERROR(SEARCH("H",V49)))</formula>
    </cfRule>
    <cfRule type="containsText" dxfId="52" priority="72" operator="containsText" text="B">
      <formula>NOT(ISERROR(SEARCH("B",V49)))</formula>
    </cfRule>
  </conditionalFormatting>
  <conditionalFormatting sqref="V51">
    <cfRule type="containsText" dxfId="51" priority="65" operator="containsText" text="M">
      <formula>NOT(ISERROR(SEARCH("M",V51)))</formula>
    </cfRule>
    <cfRule type="containsText" dxfId="50" priority="66" operator="containsText" text="K">
      <formula>NOT(ISERROR(SEARCH("K",V51)))</formula>
    </cfRule>
    <cfRule type="containsText" dxfId="49" priority="67" operator="containsText" text="H">
      <formula>NOT(ISERROR(SEARCH("H",V51)))</formula>
    </cfRule>
    <cfRule type="containsText" dxfId="48" priority="68" operator="containsText" text="B">
      <formula>NOT(ISERROR(SEARCH("B",V51)))</formula>
    </cfRule>
  </conditionalFormatting>
  <conditionalFormatting sqref="V52">
    <cfRule type="containsText" dxfId="47" priority="61" operator="containsText" text="M">
      <formula>NOT(ISERROR(SEARCH("M",V52)))</formula>
    </cfRule>
    <cfRule type="containsText" dxfId="46" priority="62" operator="containsText" text="K">
      <formula>NOT(ISERROR(SEARCH("K",V52)))</formula>
    </cfRule>
    <cfRule type="containsText" dxfId="45" priority="63" operator="containsText" text="H">
      <formula>NOT(ISERROR(SEARCH("H",V52)))</formula>
    </cfRule>
    <cfRule type="containsText" dxfId="44" priority="64" operator="containsText" text="B">
      <formula>NOT(ISERROR(SEARCH("B",V52)))</formula>
    </cfRule>
  </conditionalFormatting>
  <conditionalFormatting sqref="W52">
    <cfRule type="containsText" dxfId="43" priority="233" operator="containsText" text="M">
      <formula>NOT(ISERROR(SEARCH("M",W52)))</formula>
    </cfRule>
    <cfRule type="containsText" dxfId="42" priority="234" operator="containsText" text="K">
      <formula>NOT(ISERROR(SEARCH("K",W52)))</formula>
    </cfRule>
    <cfRule type="containsText" dxfId="41" priority="235" operator="containsText" text="H">
      <formula>NOT(ISERROR(SEARCH("H",W52)))</formula>
    </cfRule>
    <cfRule type="containsText" dxfId="40" priority="236" operator="containsText" text="B">
      <formula>NOT(ISERROR(SEARCH("B",W52)))</formula>
    </cfRule>
  </conditionalFormatting>
  <conditionalFormatting sqref="N44:N45">
    <cfRule type="containsText" dxfId="39" priority="217" operator="containsText" text="B">
      <formula>NOT(ISERROR(SEARCH("B",N44)))</formula>
    </cfRule>
    <cfRule type="containsText" dxfId="38" priority="218" operator="containsText" text="H">
      <formula>NOT(ISERROR(SEARCH("H",N44)))</formula>
    </cfRule>
    <cfRule type="containsText" dxfId="37" priority="219" operator="containsText" text="K">
      <formula>NOT(ISERROR(SEARCH("K",N44)))</formula>
    </cfRule>
    <cfRule type="containsText" dxfId="36" priority="220" operator="containsText" text="M">
      <formula>NOT(ISERROR(SEARCH("M",N44)))</formula>
    </cfRule>
  </conditionalFormatting>
  <conditionalFormatting sqref="P38:P40">
    <cfRule type="containsText" dxfId="35" priority="209" operator="containsText" text="M">
      <formula>NOT(ISERROR(SEARCH("M",P38)))</formula>
    </cfRule>
    <cfRule type="containsText" dxfId="34" priority="210" operator="containsText" text="K">
      <formula>NOT(ISERROR(SEARCH("K",P38)))</formula>
    </cfRule>
    <cfRule type="containsText" dxfId="33" priority="211" operator="containsText" text="H">
      <formula>NOT(ISERROR(SEARCH("H",P38)))</formula>
    </cfRule>
    <cfRule type="containsText" dxfId="32" priority="212" operator="containsText" text="B">
      <formula>NOT(ISERROR(SEARCH("B",P38)))</formula>
    </cfRule>
  </conditionalFormatting>
  <conditionalFormatting sqref="S15:T17">
    <cfRule type="containsText" dxfId="31" priority="245" operator="containsText" text="M">
      <formula>NOT(ISERROR(SEARCH("M",S15)))</formula>
    </cfRule>
    <cfRule type="containsText" dxfId="30" priority="246" operator="containsText" text="K">
      <formula>NOT(ISERROR(SEARCH("K",S15)))</formula>
    </cfRule>
    <cfRule type="containsText" dxfId="29" priority="247" operator="containsText" text="H">
      <formula>NOT(ISERROR(SEARCH("H",S15)))</formula>
    </cfRule>
    <cfRule type="containsText" dxfId="28" priority="248" operator="containsText" text="B">
      <formula>NOT(ISERROR(SEARCH("B",S15)))</formula>
    </cfRule>
  </conditionalFormatting>
  <conditionalFormatting sqref="V38:V40">
    <cfRule type="containsText" dxfId="27" priority="101" operator="containsText" text="M">
      <formula>NOT(ISERROR(SEARCH("M",V38)))</formula>
    </cfRule>
    <cfRule type="containsText" dxfId="26" priority="102" operator="containsText" text="K">
      <formula>NOT(ISERROR(SEARCH("K",V38)))</formula>
    </cfRule>
    <cfRule type="containsText" dxfId="25" priority="103" operator="containsText" text="H">
      <formula>NOT(ISERROR(SEARCH("H",V38)))</formula>
    </cfRule>
    <cfRule type="containsText" dxfId="24" priority="104" operator="containsText" text="B">
      <formula>NOT(ISERROR(SEARCH("B",V38)))</formula>
    </cfRule>
  </conditionalFormatting>
  <conditionalFormatting sqref="W26:W28">
    <cfRule type="containsText" dxfId="23" priority="197" operator="containsText" text="M">
      <formula>NOT(ISERROR(SEARCH("M",W26)))</formula>
    </cfRule>
    <cfRule type="containsText" dxfId="22" priority="198" operator="containsText" text="K">
      <formula>NOT(ISERROR(SEARCH("K",W26)))</formula>
    </cfRule>
    <cfRule type="containsText" dxfId="21" priority="199" operator="containsText" text="H">
      <formula>NOT(ISERROR(SEARCH("H",W26)))</formula>
    </cfRule>
    <cfRule type="containsText" dxfId="20" priority="200" operator="containsText" text="B">
      <formula>NOT(ISERROR(SEARCH("B",W26)))</formula>
    </cfRule>
  </conditionalFormatting>
  <conditionalFormatting sqref="W22 W17:W19 W14:W15 W11">
    <cfRule type="containsText" dxfId="19" priority="17" operator="containsText" text="M">
      <formula>NOT(ISERROR(SEARCH("M",W11)))</formula>
    </cfRule>
    <cfRule type="containsText" dxfId="18" priority="18" operator="containsText" text="K">
      <formula>NOT(ISERROR(SEARCH("K",W11)))</formula>
    </cfRule>
    <cfRule type="containsText" dxfId="17" priority="19" operator="containsText" text="H">
      <formula>NOT(ISERROR(SEARCH("H",W11)))</formula>
    </cfRule>
    <cfRule type="containsText" dxfId="16" priority="20" operator="containsText" text="B">
      <formula>NOT(ISERROR(SEARCH("B",W11)))</formula>
    </cfRule>
  </conditionalFormatting>
  <conditionalFormatting sqref="W51 V50:W50 V47:V48 W46:W48 W43">
    <cfRule type="containsText" dxfId="15" priority="13" operator="containsText" text="M">
      <formula>NOT(ISERROR(SEARCH("M",V43)))</formula>
    </cfRule>
    <cfRule type="containsText" dxfId="14" priority="14" operator="containsText" text="K">
      <formula>NOT(ISERROR(SEARCH("K",V43)))</formula>
    </cfRule>
    <cfRule type="containsText" dxfId="13" priority="15" operator="containsText" text="H">
      <formula>NOT(ISERROR(SEARCH("H",V43)))</formula>
    </cfRule>
    <cfRule type="containsText" dxfId="12" priority="16" operator="containsText" text="B">
      <formula>NOT(ISERROR(SEARCH("B",V43)))</formula>
    </cfRule>
  </conditionalFormatting>
  <conditionalFormatting sqref="W38:W40">
    <cfRule type="containsText" dxfId="11" priority="9" operator="containsText" text="M">
      <formula>NOT(ISERROR(SEARCH("M",W38)))</formula>
    </cfRule>
    <cfRule type="containsText" dxfId="10" priority="10" operator="containsText" text="K">
      <formula>NOT(ISERROR(SEARCH("K",W38)))</formula>
    </cfRule>
    <cfRule type="containsText" dxfId="9" priority="11" operator="containsText" text="H">
      <formula>NOT(ISERROR(SEARCH("H",W38)))</formula>
    </cfRule>
    <cfRule type="containsText" dxfId="8" priority="12" operator="containsText" text="B">
      <formula>NOT(ISERROR(SEARCH("B",W38)))</formula>
    </cfRule>
  </conditionalFormatting>
  <conditionalFormatting sqref="W10">
    <cfRule type="containsText" dxfId="7" priority="5" operator="containsText" text="M">
      <formula>NOT(ISERROR(SEARCH("M",W10)))</formula>
    </cfRule>
    <cfRule type="containsText" dxfId="6" priority="6" operator="containsText" text="K">
      <formula>NOT(ISERROR(SEARCH("K",W10)))</formula>
    </cfRule>
    <cfRule type="containsText" dxfId="5" priority="7" operator="containsText" text="H">
      <formula>NOT(ISERROR(SEARCH("H",W10)))</formula>
    </cfRule>
    <cfRule type="containsText" dxfId="4" priority="8" operator="containsText" text="B">
      <formula>NOT(ISERROR(SEARCH("B",W10)))</formula>
    </cfRule>
  </conditionalFormatting>
  <conditionalFormatting sqref="W12">
    <cfRule type="containsText" dxfId="3" priority="1" operator="containsText" text="M">
      <formula>NOT(ISERROR(SEARCH("M",W12)))</formula>
    </cfRule>
    <cfRule type="containsText" dxfId="2" priority="2" operator="containsText" text="K">
      <formula>NOT(ISERROR(SEARCH("K",W12)))</formula>
    </cfRule>
    <cfRule type="containsText" dxfId="1" priority="3" operator="containsText" text="H">
      <formula>NOT(ISERROR(SEARCH("H",W12)))</formula>
    </cfRule>
    <cfRule type="containsText" dxfId="0" priority="4" operator="containsText" text="B">
      <formula>NOT(ISERROR(SEARCH("B",W12)))</formula>
    </cfRule>
  </conditionalFormatting>
  <printOptions horizontalCentered="1"/>
  <pageMargins left="0.7" right="0.7" top="0.75" bottom="0.75" header="0.3" footer="0.3"/>
  <pageSetup paperSize="9" scale="29" orientation="landscape" r:id="rId1"/>
  <rowBreaks count="1" manualBreakCount="1">
    <brk id="36" min="4" max="2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9"/>
  <sheetViews>
    <sheetView topLeftCell="A16" workbookViewId="0">
      <selection activeCell="B3" sqref="B3:E44"/>
    </sheetView>
  </sheetViews>
  <sheetFormatPr defaultColWidth="10.875" defaultRowHeight="14.25"/>
  <cols>
    <col min="1" max="1" width="10.875" style="449"/>
    <col min="2" max="2" width="10.875" style="451"/>
    <col min="3" max="3" width="28.875" style="449" customWidth="1"/>
    <col min="4" max="5" width="10.875" style="451"/>
    <col min="6" max="16384" width="10.875" style="449"/>
  </cols>
  <sheetData>
    <row r="3" spans="2:5" ht="51" customHeight="1">
      <c r="B3" s="520" t="s">
        <v>1072</v>
      </c>
      <c r="C3" s="520" t="s">
        <v>14</v>
      </c>
      <c r="D3" s="519" t="s">
        <v>1134</v>
      </c>
      <c r="E3" s="519"/>
    </row>
    <row r="4" spans="2:5" s="448" customFormat="1">
      <c r="B4" s="520"/>
      <c r="C4" s="520"/>
      <c r="D4" s="462" t="s">
        <v>1075</v>
      </c>
      <c r="E4" s="462" t="s">
        <v>21</v>
      </c>
    </row>
    <row r="5" spans="2:5">
      <c r="B5" s="454">
        <v>1</v>
      </c>
      <c r="C5" s="453" t="s">
        <v>1082</v>
      </c>
      <c r="D5" s="454">
        <v>1</v>
      </c>
      <c r="E5" s="461"/>
    </row>
    <row r="6" spans="2:5">
      <c r="B6" s="454">
        <v>2</v>
      </c>
      <c r="C6" s="455" t="s">
        <v>1097</v>
      </c>
      <c r="D6" s="454">
        <v>1</v>
      </c>
      <c r="E6" s="461"/>
    </row>
    <row r="7" spans="2:5">
      <c r="B7" s="454">
        <v>3</v>
      </c>
      <c r="C7" s="453" t="s">
        <v>1024</v>
      </c>
      <c r="D7" s="454">
        <v>1</v>
      </c>
      <c r="E7" s="454">
        <v>3</v>
      </c>
    </row>
    <row r="8" spans="2:5">
      <c r="B8" s="454">
        <v>4</v>
      </c>
      <c r="C8" s="456" t="s">
        <v>780</v>
      </c>
      <c r="D8" s="454">
        <v>1</v>
      </c>
      <c r="E8" s="454">
        <v>7</v>
      </c>
    </row>
    <row r="9" spans="2:5">
      <c r="B9" s="454">
        <v>5</v>
      </c>
      <c r="C9" s="453" t="s">
        <v>841</v>
      </c>
      <c r="D9" s="454">
        <v>1</v>
      </c>
      <c r="E9" s="454">
        <v>6</v>
      </c>
    </row>
    <row r="10" spans="2:5">
      <c r="B10" s="454">
        <v>6</v>
      </c>
      <c r="C10" s="453" t="s">
        <v>930</v>
      </c>
      <c r="D10" s="454">
        <v>1</v>
      </c>
      <c r="E10" s="454">
        <v>6</v>
      </c>
    </row>
    <row r="11" spans="2:5">
      <c r="B11" s="454">
        <v>7</v>
      </c>
      <c r="C11" s="453" t="s">
        <v>544</v>
      </c>
      <c r="D11" s="454">
        <v>1</v>
      </c>
      <c r="E11" s="454">
        <v>3</v>
      </c>
    </row>
    <row r="12" spans="2:5">
      <c r="B12" s="454">
        <v>8</v>
      </c>
      <c r="C12" s="453" t="s">
        <v>505</v>
      </c>
      <c r="D12" s="454">
        <v>2</v>
      </c>
      <c r="E12" s="454">
        <v>12</v>
      </c>
    </row>
    <row r="13" spans="2:5">
      <c r="B13" s="454">
        <v>9</v>
      </c>
      <c r="C13" s="453" t="s">
        <v>1136</v>
      </c>
      <c r="D13" s="454">
        <v>2</v>
      </c>
      <c r="E13" s="454">
        <v>9</v>
      </c>
    </row>
    <row r="14" spans="2:5">
      <c r="B14" s="454">
        <v>10</v>
      </c>
      <c r="C14" s="455" t="s">
        <v>971</v>
      </c>
      <c r="D14" s="454">
        <v>2</v>
      </c>
      <c r="E14" s="454">
        <v>5</v>
      </c>
    </row>
    <row r="15" spans="2:5">
      <c r="B15" s="454">
        <v>11</v>
      </c>
      <c r="C15" s="453" t="s">
        <v>63</v>
      </c>
      <c r="D15" s="454">
        <v>3</v>
      </c>
      <c r="E15" s="454">
        <v>28</v>
      </c>
    </row>
    <row r="16" spans="2:5">
      <c r="B16" s="454">
        <v>12</v>
      </c>
      <c r="C16" s="453" t="s">
        <v>67</v>
      </c>
      <c r="D16" s="454">
        <v>5</v>
      </c>
      <c r="E16" s="454">
        <v>34</v>
      </c>
    </row>
    <row r="17" spans="2:5">
      <c r="B17" s="454">
        <v>13</v>
      </c>
      <c r="C17" s="453" t="s">
        <v>383</v>
      </c>
      <c r="D17" s="454">
        <v>1</v>
      </c>
      <c r="E17" s="454">
        <v>4</v>
      </c>
    </row>
    <row r="18" spans="2:5">
      <c r="B18" s="454">
        <v>14</v>
      </c>
      <c r="C18" s="453" t="s">
        <v>396</v>
      </c>
      <c r="D18" s="454">
        <v>1</v>
      </c>
      <c r="E18" s="454">
        <v>2</v>
      </c>
    </row>
    <row r="19" spans="2:5">
      <c r="B19" s="454">
        <v>15</v>
      </c>
      <c r="C19" s="453" t="s">
        <v>402</v>
      </c>
      <c r="D19" s="454">
        <v>2</v>
      </c>
      <c r="E19" s="454">
        <v>5</v>
      </c>
    </row>
    <row r="20" spans="2:5">
      <c r="B20" s="454">
        <v>16</v>
      </c>
      <c r="C20" s="457" t="s">
        <v>856</v>
      </c>
      <c r="D20" s="454">
        <v>1</v>
      </c>
      <c r="E20" s="454">
        <v>5</v>
      </c>
    </row>
    <row r="21" spans="2:5">
      <c r="B21" s="454">
        <v>17</v>
      </c>
      <c r="C21" s="453" t="s">
        <v>453</v>
      </c>
      <c r="D21" s="454">
        <v>1</v>
      </c>
      <c r="E21" s="454">
        <v>1</v>
      </c>
    </row>
    <row r="22" spans="2:5" s="450" customFormat="1">
      <c r="B22" s="454">
        <v>18</v>
      </c>
      <c r="C22" s="458" t="s">
        <v>73</v>
      </c>
      <c r="D22" s="461"/>
      <c r="E22" s="459">
        <v>1</v>
      </c>
    </row>
    <row r="23" spans="2:5">
      <c r="B23" s="454">
        <v>19</v>
      </c>
      <c r="C23" s="460" t="s">
        <v>87</v>
      </c>
      <c r="D23" s="461"/>
      <c r="E23" s="454">
        <v>1</v>
      </c>
    </row>
    <row r="24" spans="2:5">
      <c r="B24" s="454">
        <v>20</v>
      </c>
      <c r="C24" s="460" t="s">
        <v>91</v>
      </c>
      <c r="D24" s="461"/>
      <c r="E24" s="454">
        <v>3</v>
      </c>
    </row>
    <row r="25" spans="2:5">
      <c r="B25" s="454">
        <v>21</v>
      </c>
      <c r="C25" s="460" t="s">
        <v>104</v>
      </c>
      <c r="D25" s="461"/>
      <c r="E25" s="454">
        <v>3</v>
      </c>
    </row>
    <row r="26" spans="2:5">
      <c r="B26" s="454">
        <v>22</v>
      </c>
      <c r="C26" s="460" t="s">
        <v>457</v>
      </c>
      <c r="D26" s="461"/>
      <c r="E26" s="454">
        <v>12</v>
      </c>
    </row>
    <row r="27" spans="2:5">
      <c r="B27" s="454">
        <v>23</v>
      </c>
      <c r="C27" s="460" t="s">
        <v>569</v>
      </c>
      <c r="D27" s="461"/>
      <c r="E27" s="454">
        <v>5</v>
      </c>
    </row>
    <row r="28" spans="2:5">
      <c r="B28" s="454">
        <v>24</v>
      </c>
      <c r="C28" s="460" t="s">
        <v>415</v>
      </c>
      <c r="D28" s="461"/>
      <c r="E28" s="454">
        <v>3</v>
      </c>
    </row>
    <row r="29" spans="2:5">
      <c r="B29" s="454">
        <v>25</v>
      </c>
      <c r="C29" s="460" t="s">
        <v>599</v>
      </c>
      <c r="D29" s="461"/>
      <c r="E29" s="454">
        <v>1</v>
      </c>
    </row>
    <row r="30" spans="2:5">
      <c r="B30" s="454">
        <v>26</v>
      </c>
      <c r="C30" s="460" t="s">
        <v>612</v>
      </c>
      <c r="D30" s="461"/>
      <c r="E30" s="454">
        <v>3</v>
      </c>
    </row>
    <row r="31" spans="2:5">
      <c r="B31" s="454">
        <v>27</v>
      </c>
      <c r="C31" s="460" t="s">
        <v>632</v>
      </c>
      <c r="D31" s="461"/>
      <c r="E31" s="454">
        <v>10</v>
      </c>
    </row>
    <row r="32" spans="2:5">
      <c r="B32" s="454">
        <v>28</v>
      </c>
      <c r="C32" s="460" t="s">
        <v>704</v>
      </c>
      <c r="D32" s="461"/>
      <c r="E32" s="454">
        <v>3</v>
      </c>
    </row>
    <row r="33" spans="2:5">
      <c r="B33" s="454">
        <v>29</v>
      </c>
      <c r="C33" s="460" t="s">
        <v>717</v>
      </c>
      <c r="D33" s="461"/>
      <c r="E33" s="454">
        <v>2</v>
      </c>
    </row>
    <row r="34" spans="2:5">
      <c r="B34" s="454">
        <v>30</v>
      </c>
      <c r="C34" s="460" t="s">
        <v>731</v>
      </c>
      <c r="D34" s="461"/>
      <c r="E34" s="454">
        <v>1</v>
      </c>
    </row>
    <row r="35" spans="2:5">
      <c r="B35" s="454">
        <v>31</v>
      </c>
      <c r="C35" s="460" t="s">
        <v>741</v>
      </c>
      <c r="D35" s="461"/>
      <c r="E35" s="454">
        <v>2</v>
      </c>
    </row>
    <row r="36" spans="2:5">
      <c r="B36" s="454">
        <v>32</v>
      </c>
      <c r="C36" s="460" t="s">
        <v>791</v>
      </c>
      <c r="D36" s="461"/>
      <c r="E36" s="454">
        <v>5</v>
      </c>
    </row>
    <row r="37" spans="2:5">
      <c r="B37" s="454">
        <v>33</v>
      </c>
      <c r="C37" s="460" t="s">
        <v>877</v>
      </c>
      <c r="D37" s="461"/>
      <c r="E37" s="454">
        <v>4</v>
      </c>
    </row>
    <row r="38" spans="2:5">
      <c r="B38" s="454">
        <v>34</v>
      </c>
      <c r="C38" s="460" t="s">
        <v>908</v>
      </c>
      <c r="D38" s="461"/>
      <c r="E38" s="454">
        <v>6</v>
      </c>
    </row>
    <row r="39" spans="2:5">
      <c r="B39" s="454">
        <v>35</v>
      </c>
      <c r="C39" s="460" t="s">
        <v>992</v>
      </c>
      <c r="D39" s="461"/>
      <c r="E39" s="454">
        <v>2</v>
      </c>
    </row>
    <row r="40" spans="2:5">
      <c r="B40" s="454">
        <v>36</v>
      </c>
      <c r="C40" s="460" t="s">
        <v>998</v>
      </c>
      <c r="D40" s="461"/>
      <c r="E40" s="454">
        <v>4</v>
      </c>
    </row>
    <row r="41" spans="2:5">
      <c r="B41" s="454">
        <v>37</v>
      </c>
      <c r="C41" s="460" t="s">
        <v>1013</v>
      </c>
      <c r="D41" s="461"/>
      <c r="E41" s="454">
        <v>1</v>
      </c>
    </row>
    <row r="42" spans="2:5">
      <c r="B42" s="454">
        <v>38</v>
      </c>
      <c r="C42" s="460" t="s">
        <v>1032</v>
      </c>
      <c r="D42" s="461"/>
      <c r="E42" s="454">
        <v>1</v>
      </c>
    </row>
    <row r="43" spans="2:5">
      <c r="B43" s="454">
        <v>39</v>
      </c>
      <c r="C43" s="460" t="s">
        <v>1044</v>
      </c>
      <c r="D43" s="461"/>
      <c r="E43" s="454">
        <v>2</v>
      </c>
    </row>
    <row r="44" spans="2:5">
      <c r="B44" s="521" t="s">
        <v>1135</v>
      </c>
      <c r="C44" s="522"/>
      <c r="D44" s="462">
        <f>SUM(D5:D43)</f>
        <v>27</v>
      </c>
      <c r="E44" s="462">
        <f>SUM(E5:E43)</f>
        <v>205</v>
      </c>
    </row>
    <row r="49" spans="4:4">
      <c r="D49" s="452"/>
    </row>
  </sheetData>
  <autoFilter ref="C4:E43"/>
  <mergeCells count="4">
    <mergeCell ref="D3:E3"/>
    <mergeCell ref="C3:C4"/>
    <mergeCell ref="B3:B4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F2.IKDmaster_pejelasan</vt:lpstr>
      <vt:lpstr>F2.IKU_master_penjelasan</vt:lpstr>
      <vt:lpstr>Rekap_SKPA</vt:lpstr>
      <vt:lpstr>F2.IKDmaster_pejelasan!Print_Area</vt:lpstr>
      <vt:lpstr>F2.IKU_master_penjelasan!Print_Area</vt:lpstr>
      <vt:lpstr>F2.IKDmaster_pejelasan!Print_Titles</vt:lpstr>
      <vt:lpstr>F2.IKU_master_penjelasan!Print_Titles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AIO Lenovo</cp:lastModifiedBy>
  <dcterms:created xsi:type="dcterms:W3CDTF">2022-05-18T01:29:49Z</dcterms:created>
  <dcterms:modified xsi:type="dcterms:W3CDTF">2022-05-23T11:26:10Z</dcterms:modified>
</cp:coreProperties>
</file>